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wnzl.westpac.co.nz\Users\HomeOddLink\F812127\Documents - Copy\AEM\"/>
    </mc:Choice>
  </mc:AlternateContent>
  <xr:revisionPtr revIDLastSave="0" documentId="14_{93D338B6-4AC5-430F-A296-E7313A8FBB76}" xr6:coauthVersionLast="47" xr6:coauthVersionMax="47" xr10:uidLastSave="{00000000-0000-0000-0000-000000000000}"/>
  <bookViews>
    <workbookView xWindow="-14415" yWindow="-16320" windowWidth="29040" windowHeight="1572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E.g. General" sheetId="16" state="hidden" r:id="rId14"/>
    <sheet name="E.g. Other" sheetId="17" state="hidden" r:id="rId15"/>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6" i="12" l="1"/>
  <c r="G75" i="12"/>
  <c r="G77" i="6"/>
  <c r="O6" i="11"/>
  <c r="N6" i="11"/>
  <c r="D99" i="7"/>
  <c r="G99" i="7" s="1"/>
  <c r="D108" i="7"/>
  <c r="G108" i="7" s="1"/>
  <c r="D107" i="7"/>
  <c r="G107" i="7" s="1"/>
  <c r="D106" i="7"/>
  <c r="G106" i="7" s="1"/>
  <c r="D105" i="7"/>
  <c r="G105" i="7" s="1"/>
  <c r="D104" i="7"/>
  <c r="G104" i="7" s="1"/>
  <c r="D103" i="7"/>
  <c r="G103" i="7" s="1"/>
  <c r="D102" i="7"/>
  <c r="G102" i="7" s="1"/>
  <c r="D101" i="7"/>
  <c r="G101" i="7" s="1"/>
  <c r="D100" i="7"/>
  <c r="G100" i="7" s="1"/>
  <c r="E76" i="7"/>
  <c r="E72" i="7"/>
  <c r="G72" i="7"/>
  <c r="D72" i="7"/>
  <c r="G44" i="7"/>
  <c r="E44" i="7"/>
  <c r="D84" i="7"/>
  <c r="D76" i="7" s="1"/>
  <c r="D44" i="7"/>
  <c r="D45" i="6"/>
  <c r="G220" i="6"/>
  <c r="F220" i="6"/>
  <c r="G130" i="6"/>
  <c r="F130" i="6"/>
  <c r="F58" i="6"/>
  <c r="G12" i="7"/>
  <c r="D165" i="6"/>
  <c r="D167" i="6" s="1"/>
  <c r="C164" i="6"/>
  <c r="C77" i="6"/>
  <c r="F70" i="6" s="1"/>
  <c r="C47" i="6"/>
  <c r="C56" i="6"/>
  <c r="D223" i="7"/>
  <c r="D222" i="7"/>
  <c r="E176" i="7"/>
  <c r="H153" i="7" s="1"/>
  <c r="D176" i="7"/>
  <c r="G156" i="7" s="1"/>
  <c r="D227" i="7"/>
  <c r="E267" i="7"/>
  <c r="H265" i="7" s="1"/>
  <c r="D267" i="7"/>
  <c r="G265" i="7" s="1"/>
  <c r="E290" i="7"/>
  <c r="H287" i="7" s="1"/>
  <c r="D290" i="7"/>
  <c r="G272" i="7" s="1"/>
  <c r="G290" i="7" s="1"/>
  <c r="E345" i="7"/>
  <c r="D345" i="7"/>
  <c r="E334" i="7"/>
  <c r="H332" i="7" s="1"/>
  <c r="D334" i="7"/>
  <c r="G331" i="7" s="1"/>
  <c r="G333" i="7"/>
  <c r="H330" i="7"/>
  <c r="G330" i="7"/>
  <c r="H321" i="7"/>
  <c r="H322" i="7"/>
  <c r="H323" i="7"/>
  <c r="H324" i="7"/>
  <c r="H325" i="7"/>
  <c r="G326" i="7"/>
  <c r="E308" i="7"/>
  <c r="H297" i="7" s="1"/>
  <c r="D308" i="7"/>
  <c r="G307" i="7" s="1"/>
  <c r="E327" i="7"/>
  <c r="H320" i="7" s="1"/>
  <c r="D327" i="7"/>
  <c r="G321" i="7" s="1"/>
  <c r="G297" i="7"/>
  <c r="G298" i="7"/>
  <c r="G299" i="7"/>
  <c r="G300" i="7"/>
  <c r="G301" i="7"/>
  <c r="H300" i="7"/>
  <c r="H303" i="7"/>
  <c r="H304" i="7"/>
  <c r="H305" i="7"/>
  <c r="H306" i="7"/>
  <c r="H307" i="7"/>
  <c r="H295" i="7"/>
  <c r="H276" i="7"/>
  <c r="G266" i="7"/>
  <c r="H250" i="7"/>
  <c r="H251" i="7"/>
  <c r="H252" i="7"/>
  <c r="H253" i="7"/>
  <c r="H266" i="7"/>
  <c r="G250" i="7"/>
  <c r="G251" i="7"/>
  <c r="G252" i="7"/>
  <c r="G253" i="7"/>
  <c r="H249" i="7"/>
  <c r="E189" i="7"/>
  <c r="H185" i="7" s="1"/>
  <c r="D189" i="7"/>
  <c r="G185" i="7" s="1"/>
  <c r="G157" i="7"/>
  <c r="G161" i="7"/>
  <c r="G162" i="7"/>
  <c r="G143" i="7"/>
  <c r="G142" i="7"/>
  <c r="C179" i="6"/>
  <c r="C193" i="6" s="1"/>
  <c r="O5" i="11"/>
  <c r="N5" i="11"/>
  <c r="A3" i="11"/>
  <c r="D15" i="7"/>
  <c r="G13" i="7" s="1"/>
  <c r="C165" i="6"/>
  <c r="O4" i="11"/>
  <c r="O7" i="11"/>
  <c r="O8" i="11"/>
  <c r="O9" i="11"/>
  <c r="O10" i="11"/>
  <c r="O11" i="11"/>
  <c r="O12" i="11"/>
  <c r="O13" i="11"/>
  <c r="O14" i="11"/>
  <c r="O15" i="11"/>
  <c r="O16" i="11"/>
  <c r="O17" i="11"/>
  <c r="O18" i="11"/>
  <c r="O19" i="11"/>
  <c r="O20" i="11"/>
  <c r="O21" i="11"/>
  <c r="O22" i="11"/>
  <c r="O23" i="11"/>
  <c r="O24" i="11"/>
  <c r="O25" i="11"/>
  <c r="O26" i="11"/>
  <c r="O27" i="11"/>
  <c r="O28" i="11"/>
  <c r="O29" i="11"/>
  <c r="O3" i="11"/>
  <c r="N3" i="11"/>
  <c r="N29" i="11"/>
  <c r="N4" i="11"/>
  <c r="N7" i="11"/>
  <c r="N8" i="11"/>
  <c r="N9" i="11"/>
  <c r="N10" i="11"/>
  <c r="N11" i="11"/>
  <c r="N12" i="11"/>
  <c r="N13" i="11"/>
  <c r="N14" i="11"/>
  <c r="N15" i="11"/>
  <c r="N16" i="11"/>
  <c r="N17" i="11"/>
  <c r="N18" i="11"/>
  <c r="N19" i="11"/>
  <c r="N20" i="11"/>
  <c r="N21" i="11"/>
  <c r="N22" i="11"/>
  <c r="N23" i="11"/>
  <c r="N24" i="11"/>
  <c r="N25" i="11"/>
  <c r="N26" i="11"/>
  <c r="N27" i="11"/>
  <c r="N28" i="11"/>
  <c r="D225" i="7"/>
  <c r="D226" i="7"/>
  <c r="C130" i="6"/>
  <c r="A7" i="11"/>
  <c r="A8" i="11"/>
  <c r="A9" i="11"/>
  <c r="A10" i="11"/>
  <c r="A11" i="11"/>
  <c r="A12" i="11"/>
  <c r="A13" i="11"/>
  <c r="A14" i="11"/>
  <c r="A15" i="11"/>
  <c r="A16" i="11"/>
  <c r="A17" i="11"/>
  <c r="A18" i="11"/>
  <c r="A19" i="11"/>
  <c r="A20" i="11"/>
  <c r="A21" i="11"/>
  <c r="A22" i="11"/>
  <c r="A23" i="11"/>
  <c r="A24" i="11"/>
  <c r="A25" i="11"/>
  <c r="A26" i="11"/>
  <c r="A27" i="11"/>
  <c r="A28" i="11"/>
  <c r="A29"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112" i="7" s="1"/>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Q3" i="11" l="1"/>
  <c r="D89" i="6" s="1"/>
  <c r="P3" i="11"/>
  <c r="C89" i="6" s="1"/>
  <c r="G183" i="7"/>
  <c r="G182" i="7"/>
  <c r="G181" i="7"/>
  <c r="G184" i="7"/>
  <c r="G152" i="7"/>
  <c r="G165" i="7"/>
  <c r="G164" i="7"/>
  <c r="G163" i="7"/>
  <c r="G264" i="7"/>
  <c r="G263" i="7"/>
  <c r="H272" i="7"/>
  <c r="H326" i="7"/>
  <c r="H327" i="7" s="1"/>
  <c r="G262" i="7"/>
  <c r="H262" i="7"/>
  <c r="H286" i="7"/>
  <c r="G261" i="7"/>
  <c r="H261" i="7"/>
  <c r="H285" i="7"/>
  <c r="G14" i="7"/>
  <c r="G15" i="7" s="1"/>
  <c r="G260" i="7"/>
  <c r="H260" i="7"/>
  <c r="H284" i="7"/>
  <c r="H298" i="7"/>
  <c r="G295" i="7"/>
  <c r="G259" i="7"/>
  <c r="H259" i="7"/>
  <c r="H283" i="7"/>
  <c r="H296" i="7"/>
  <c r="G188" i="7"/>
  <c r="G258" i="7"/>
  <c r="H258" i="7"/>
  <c r="H282" i="7"/>
  <c r="G306" i="7"/>
  <c r="G325" i="7"/>
  <c r="G187" i="7"/>
  <c r="G257" i="7"/>
  <c r="H257" i="7"/>
  <c r="H281" i="7"/>
  <c r="G305" i="7"/>
  <c r="G324" i="7"/>
  <c r="G186" i="7"/>
  <c r="G256" i="7"/>
  <c r="H256" i="7"/>
  <c r="H280" i="7"/>
  <c r="G304" i="7"/>
  <c r="G323" i="7"/>
  <c r="H264" i="7"/>
  <c r="G249" i="7"/>
  <c r="H263" i="7"/>
  <c r="G320" i="7"/>
  <c r="G327" i="7" s="1"/>
  <c r="G255" i="7"/>
  <c r="H255" i="7"/>
  <c r="H279" i="7"/>
  <c r="G303" i="7"/>
  <c r="G322" i="7"/>
  <c r="G254" i="7"/>
  <c r="H254" i="7"/>
  <c r="H267" i="7" s="1"/>
  <c r="H278" i="7"/>
  <c r="G302" i="7"/>
  <c r="H277" i="7"/>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75" i="7"/>
  <c r="H274" i="7"/>
  <c r="H289" i="7"/>
  <c r="H273" i="7"/>
  <c r="H288" i="7"/>
  <c r="H331" i="7"/>
  <c r="H333" i="7"/>
  <c r="G332" i="7"/>
  <c r="G334" i="7" s="1"/>
  <c r="H299" i="7"/>
  <c r="H302" i="7"/>
  <c r="H301" i="7"/>
  <c r="H308" i="7" s="1"/>
  <c r="G296" i="7"/>
  <c r="G308" i="7"/>
  <c r="G154" i="7"/>
  <c r="G153" i="7"/>
  <c r="A4" i="1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A5" i="11" l="1"/>
  <c r="A6" i="11" s="1"/>
  <c r="G189" i="7"/>
  <c r="F179" i="6"/>
  <c r="F77" i="6"/>
  <c r="G267" i="7"/>
  <c r="H334" i="7"/>
  <c r="G176" i="7"/>
  <c r="H189" i="7"/>
  <c r="H176" i="7"/>
  <c r="G211" i="7"/>
  <c r="F164" i="6"/>
  <c r="H211" i="7"/>
  <c r="H290" i="7"/>
  <c r="F564" i="13"/>
  <c r="G602" i="13"/>
  <c r="F485" i="13"/>
  <c r="G587" i="13"/>
  <c r="F587" i="13"/>
  <c r="G485" i="13"/>
  <c r="G164" i="6"/>
  <c r="G165" i="6"/>
  <c r="G166" i="6"/>
  <c r="G167" i="6"/>
  <c r="F166" i="6"/>
  <c r="F602" i="13"/>
  <c r="F167" i="6" l="1"/>
  <c r="D98" i="6"/>
  <c r="C93" i="6"/>
  <c r="D145" i="6"/>
  <c r="C95" i="6"/>
  <c r="D155" i="6"/>
  <c r="D94" i="6"/>
  <c r="D93" i="6"/>
  <c r="C97" i="6"/>
  <c r="C96" i="6"/>
  <c r="D142" i="6"/>
  <c r="C139" i="6"/>
  <c r="C145" i="6"/>
  <c r="C98" i="6"/>
  <c r="D95" i="6"/>
  <c r="C94" i="6"/>
  <c r="C99" i="6"/>
  <c r="D97" i="6"/>
  <c r="D96" i="6"/>
  <c r="D99" i="6"/>
  <c r="D139" i="6"/>
  <c r="C138" i="6"/>
  <c r="C142" i="6"/>
  <c r="C154" i="6"/>
  <c r="D154" i="6"/>
  <c r="C100" i="6" l="1"/>
  <c r="F98" i="6" s="1"/>
  <c r="D100" i="6"/>
  <c r="G96" i="6" s="1"/>
  <c r="D156" i="6"/>
  <c r="G155" i="6" s="1"/>
  <c r="G156" i="6" s="1"/>
  <c r="C156" i="6"/>
  <c r="F138" i="6" s="1"/>
  <c r="F156" i="6" s="1"/>
  <c r="F99" i="6" l="1"/>
  <c r="F95" i="6"/>
  <c r="F94" i="6"/>
  <c r="G99" i="6"/>
  <c r="F97" i="6"/>
  <c r="F96" i="6"/>
  <c r="F93" i="6"/>
  <c r="G95" i="6"/>
  <c r="G98" i="6"/>
  <c r="G97" i="6"/>
  <c r="G94" i="6"/>
  <c r="G93" i="6"/>
  <c r="G100" i="6" s="1"/>
  <c r="F100" i="6" l="1"/>
</calcChain>
</file>

<file path=xl/sharedStrings.xml><?xml version="1.0" encoding="utf-8"?>
<sst xmlns="http://schemas.openxmlformats.org/spreadsheetml/2006/main" count="7191" uniqueCount="3113">
  <si>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</si>
  <si>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</si>
  <si>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</si>
  <si>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</si>
  <si>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</si>
  <si>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</si>
  <si>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</si>
  <si>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</si>
  <si>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</si>
  <si>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</si>
  <si>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</si>
  <si>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</si>
  <si>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</si>
  <si>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</si>
  <si>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</si>
  <si>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</si>
  <si>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</si>
  <si>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</si>
  <si>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</si>
  <si>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</si>
  <si>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</si>
  <si>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</si>
  <si>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</si>
  <si>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</si>
  <si>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</si>
  <si>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</si>
  <si>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</si>
  <si>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</si>
  <si>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</si>
  <si>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</si>
  <si>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</si>
  <si>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</si>
  <si>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</si>
  <si>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</si>
  <si>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</si>
  <si>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</si>
  <si>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</si>
  <si>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</si>
  <si>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</si>
  <si>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</si>
  <si>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</si>
  <si>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</si>
  <si>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</si>
  <si>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</si>
  <si>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</si>
  <si>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</si>
  <si>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</si>
  <si>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</si>
  <si>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</si>
  <si>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</si>
  <si>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</si>
  <si>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</si>
  <si>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</si>
  <si>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</si>
  <si>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</si>
  <si>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</si>
  <si>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</si>
  <si>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</si>
  <si>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</si>
  <si>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</si>
  <si>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</si>
  <si>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</si>
  <si>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</si>
  <si>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</si>
  <si>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</si>
  <si>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</si>
  <si>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</si>
  <si>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</si>
  <si>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</si>
  <si>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</si>
  <si>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</si>
  <si>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</si>
  <si>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</si>
  <si>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</si>
  <si>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</si>
  <si>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</si>
  <si>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</si>
  <si>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</si>
  <si>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</si>
  <si>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</si>
  <si>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</si>
  <si>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</si>
  <si>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</si>
  <si>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</si>
  <si>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</si>
  <si>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</si>
  <si>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</si>
  <si>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</si>
  <si>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</si>
  <si>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</si>
  <si>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</si>
  <si>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</si>
  <si>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</si>
  <si>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</si>
  <si>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</si>
  <si>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</si>
  <si>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</si>
  <si>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</si>
  <si>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</si>
  <si>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</si>
  <si>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</si>
  <si>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</si>
  <si>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</si>
  <si>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</si>
  <si>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</si>
  <si>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</si>
  <si>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</si>
  <si>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</si>
  <si>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</si>
  <si>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</si>
  <si>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</si>
  <si>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</si>
  <si>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</si>
  <si>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</si>
  <si>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</si>
  <si>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</si>
  <si>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</si>
  <si>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</si>
  <si>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</si>
  <si>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</si>
  <si>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</si>
  <si>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</si>
  <si>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</si>
  <si>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</si>
  <si>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</si>
  <si>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</si>
  <si>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</si>
  <si>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</si>
  <si>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</si>
  <si>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</si>
  <si>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</si>
  <si>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</si>
  <si>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</si>
  <si>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</si>
  <si>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</si>
  <si>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</si>
  <si>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</si>
  <si>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</si>
  <si>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</si>
  <si>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</si>
  <si>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</si>
  <si>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</si>
  <si>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</si>
  <si>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</si>
  <si>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</si>
  <si>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</si>
  <si>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</si>
  <si>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</si>
  <si>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</si>
  <si>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</si>
  <si>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</si>
  <si>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</si>
  <si>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</si>
  <si>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</si>
  <si>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</si>
  <si>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</si>
  <si>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</si>
  <si>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</si>
  <si>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</si>
  <si>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</si>
  <si>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</si>
  <si>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</si>
  <si>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</si>
  <si>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</si>
  <si>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</si>
  <si>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</si>
  <si>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</si>
  <si>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</si>
  <si>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</si>
  <si>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</si>
  <si>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</si>
  <si>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</si>
  <si>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</si>
  <si>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</si>
  <si>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</si>
  <si>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</si>
  <si>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</si>
  <si>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</si>
  <si>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</si>
  <si>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</si>
  <si>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</si>
  <si>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</si>
  <si>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</si>
  <si>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</si>
  <si>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</si>
  <si>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</si>
  <si>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</si>
  <si>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</si>
  <si>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</si>
  <si>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</si>
  <si>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</si>
  <si>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</si>
  <si>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</si>
  <si>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</si>
  <si>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</si>
  <si>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</si>
  <si>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</si>
  <si>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</si>
  <si>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</si>
  <si>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</si>
  <si>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</si>
  <si>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</si>
  <si>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</si>
  <si>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</si>
  <si>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</si>
  <si>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</si>
  <si>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</si>
  <si>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</si>
  <si>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</si>
  <si>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</si>
  <si>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</si>
  <si>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</si>
  <si>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</si>
  <si>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</si>
  <si>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</si>
  <si>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</si>
  <si>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</si>
  <si>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</si>
  <si>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</si>
  <si>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</si>
  <si>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</si>
  <si>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</si>
  <si>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</si>
  <si>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</si>
  <si>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</si>
  <si>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</si>
  <si>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</si>
  <si>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</si>
  <si>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</si>
  <si>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</si>
  <si>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</si>
  <si>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</si>
  <si>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</si>
  <si>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</si>
  <si>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</si>
  <si>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</si>
  <si>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</si>
  <si>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</si>
  <si>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</si>
  <si>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</si>
  <si>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</si>
  <si>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</si>
  <si>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</si>
  <si>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</si>
  <si>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</si>
  <si>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</si>
  <si>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</si>
  <si>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</si>
  <si>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</si>
  <si>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</si>
  <si>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</si>
  <si>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</si>
  <si>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</si>
  <si>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</si>
  <si>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</si>
  <si>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</si>
  <si>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</si>
  <si>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</si>
  <si>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</si>
  <si>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</si>
  <si>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</si>
  <si>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</si>
  <si>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</si>
  <si>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</si>
  <si>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</si>
  <si>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</si>
  <si>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</si>
  <si>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</si>
  <si>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</si>
  <si>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</si>
  <si>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</si>
  <si>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</si>
  <si>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</si>
  <si>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</si>
  <si>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</si>
  <si>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</si>
  <si>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</si>
  <si>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</si>
  <si>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</si>
  <si>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</si>
  <si>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</si>
  <si>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</si>
  <si>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</si>
  <si>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</si>
  <si>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</si>
  <si>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</si>
  <si>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</si>
  <si>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</si>
  <si>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</si>
  <si>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</si>
  <si>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</si>
  <si>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</si>
  <si>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</si>
  <si>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</si>
  <si>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</si>
  <si>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</si>
  <si>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</si>
  <si>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</si>
  <si>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</si>
  <si>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</si>
  <si>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</si>
  <si>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</si>
  <si>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</si>
  <si>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</si>
  <si>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</si>
  <si>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</si>
  <si>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</si>
  <si>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</si>
  <si>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</si>
  <si>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</si>
  <si>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</si>
  <si>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</si>
  <si>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</si>
  <si>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</si>
  <si>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</si>
  <si>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</si>
  <si>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</si>
  <si>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</si>
  <si>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</si>
  <si>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</si>
  <si>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</si>
  <si>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</si>
  <si>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</si>
  <si>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</si>
  <si>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</si>
  <si>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</si>
  <si>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</si>
  <si>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</si>
  <si>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</si>
  <si>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</si>
  <si>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</si>
  <si>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</si>
  <si>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</si>
  <si>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</si>
  <si>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</si>
  <si>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</si>
  <si>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</si>
  <si>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</si>
  <si>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</si>
  <si>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</si>
  <si>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</si>
  <si>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</si>
  <si>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</si>
  <si>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</si>
  <si>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</si>
  <si>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</si>
  <si>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</si>
  <si>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</si>
  <si>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</si>
  <si>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</si>
  <si>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</si>
  <si>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</si>
  <si>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</si>
  <si>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</si>
  <si>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</si>
  <si>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</si>
  <si>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</si>
  <si>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</si>
  <si>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</si>
  <si>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</si>
  <si>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</si>
  <si>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</si>
  <si>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</si>
  <si>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</si>
  <si>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</si>
  <si>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</si>
  <si>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</si>
  <si>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</si>
  <si>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</si>
  <si>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</si>
  <si>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</si>
  <si>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</si>
  <si>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</si>
  <si>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</si>
  <si>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</si>
  <si>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</si>
  <si>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</si>
  <si>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</si>
  <si>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</si>
  <si>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</si>
  <si>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</si>
  <si>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</si>
  <si>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</si>
  <si>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</si>
  <si>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</si>
  <si>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</si>
  <si>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</si>
  <si>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</si>
  <si>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</si>
  <si>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</si>
  <si>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</si>
  <si>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</si>
  <si>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</si>
  <si>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</si>
  <si>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</si>
  <si>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</si>
  <si>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</si>
  <si>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</si>
  <si>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</si>
  <si>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</si>
  <si>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</si>
  <si>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</si>
  <si>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</si>
  <si>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</si>
  <si>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</si>
  <si>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</si>
  <si>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</si>
  <si>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</si>
  <si>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</si>
  <si>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</si>
  <si>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</si>
  <si>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</si>
  <si>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</si>
  <si>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</si>
  <si>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</si>
  <si>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</si>
  <si>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</si>
  <si>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</si>
  <si>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</si>
  <si>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</si>
  <si>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</si>
  <si>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</si>
  <si>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</si>
  <si>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</si>
  <si>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</si>
  <si>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</si>
  <si>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</si>
  <si>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</si>
  <si>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</si>
  <si>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</si>
  <si>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</si>
  <si>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</si>
  <si>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</si>
  <si>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</si>
  <si>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</si>
  <si>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</si>
  <si>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</si>
  <si>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</si>
  <si>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</si>
  <si>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</si>
  <si>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</si>
  <si>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</si>
  <si>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</si>
  <si>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</si>
  <si>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</si>
  <si>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</si>
  <si>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</si>
  <si>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</si>
  <si>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</si>
  <si>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</si>
  <si>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</si>
  <si>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</si>
  <si>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</si>
  <si>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</si>
  <si>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</si>
  <si>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</si>
  <si>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</si>
  <si>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</si>
  <si>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</si>
  <si>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</si>
  <si>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</si>
  <si>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</si>
  <si>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</si>
  <si>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</si>
  <si>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</si>
  <si>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</si>
  <si>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</si>
  <si>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</si>
  <si>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</si>
  <si>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</si>
  <si>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</si>
  <si>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</si>
  <si>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</si>
  <si>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</si>
  <si>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</si>
  <si>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</si>
  <si>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</si>
  <si>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</si>
  <si>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</si>
  <si>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</si>
  <si>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</si>
  <si>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</si>
  <si>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</si>
  <si>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</si>
  <si>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</si>
  <si>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</si>
  <si>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</si>
  <si>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</si>
  <si>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</si>
  <si>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</si>
  <si>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</si>
  <si>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</si>
  <si>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</si>
  <si>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</si>
  <si>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</si>
  <si>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</si>
  <si>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</si>
  <si>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</si>
  <si>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</si>
  <si>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</si>
  <si>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</si>
  <si>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</si>
  <si>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</si>
  <si>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</si>
  <si>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</si>
  <si>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</si>
  <si>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</si>
  <si>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</si>
  <si>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</si>
  <si>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</si>
  <si>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</si>
  <si>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</si>
  <si>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</si>
  <si>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</si>
  <si>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</si>
  <si>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</si>
  <si>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</si>
  <si>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</si>
  <si>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</si>
  <si>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</si>
  <si>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</si>
  <si>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</si>
  <si>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</si>
  <si>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</si>
  <si>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</si>
  <si>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</si>
  <si>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</si>
  <si>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</si>
  <si>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</si>
  <si>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</si>
  <si>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</si>
  <si>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</si>
  <si>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</si>
  <si>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</si>
  <si>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</si>
  <si>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</si>
  <si>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</si>
  <si>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</si>
  <si>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</si>
  <si>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</si>
  <si>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</si>
  <si>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</si>
  <si>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</si>
  <si>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</si>
  <si>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</si>
  <si>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</si>
  <si>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</si>
  <si>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</si>
  <si>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</si>
  <si>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</si>
  <si>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</si>
  <si>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</si>
  <si>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</si>
  <si>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</si>
  <si>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</si>
  <si>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</si>
  <si>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</si>
  <si>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</si>
  <si>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</si>
  <si>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</si>
  <si>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</si>
  <si>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</si>
  <si>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</si>
  <si>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</si>
  <si>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</si>
  <si>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</si>
  <si>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</si>
  <si>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</si>
  <si>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</si>
  <si>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</si>
  <si>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</si>
  <si>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</si>
  <si>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</si>
  <si>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</si>
  <si>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</si>
  <si>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</si>
  <si>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</si>
  <si>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</si>
  <si>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</si>
  <si>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</si>
  <si>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</si>
  <si>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</si>
  <si>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</si>
  <si>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</si>
  <si>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</si>
  <si>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</si>
  <si>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</si>
  <si>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</si>
  <si>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</si>
  <si>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</si>
  <si>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</si>
  <si>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</si>
  <si>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</si>
  <si>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</si>
  <si>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</si>
  <si>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</si>
  <si>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</si>
  <si>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</si>
  <si>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</si>
  <si>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</si>
  <si>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</si>
  <si>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</si>
  <si>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</si>
  <si>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</si>
  <si>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</si>
  <si>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</si>
  <si>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</si>
  <si>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</si>
  <si>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</si>
  <si>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</si>
  <si>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</si>
  <si>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</si>
  <si>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</si>
  <si>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</si>
  <si>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</si>
  <si>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</si>
  <si>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</si>
  <si>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</si>
  <si>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</si>
  <si>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</si>
  <si>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</si>
  <si>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</si>
  <si>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</si>
  <si>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</si>
  <si>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</si>
  <si>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</si>
  <si>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</si>
  <si>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</si>
  <si>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</si>
  <si>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</si>
  <si>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</si>
  <si>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</si>
  <si>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</si>
  <si>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</si>
  <si>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</si>
  <si>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</si>
  <si>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</si>
  <si>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</si>
  <si>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</si>
  <si>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</si>
  <si>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</si>
  <si>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</si>
  <si>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</si>
  <si>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</si>
  <si>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</si>
  <si>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</si>
  <si>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</si>
  <si>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</si>
  <si>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</si>
  <si>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</si>
  <si>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</si>
  <si>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</si>
  <si>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</si>
  <si>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</si>
  <si>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</si>
  <si>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</si>
  <si>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</si>
  <si>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</si>
  <si>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</si>
  <si>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</si>
  <si>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</si>
  <si>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</si>
  <si>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</si>
  <si>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</si>
  <si>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</si>
  <si>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</si>
  <si>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</si>
  <si>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</si>
  <si>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</si>
  <si>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</si>
  <si>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</si>
  <si>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</si>
  <si>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</si>
  <si>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</si>
  <si>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</si>
  <si>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</si>
  <si>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</si>
  <si>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</si>
  <si>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</si>
  <si>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</si>
  <si>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</si>
  <si>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</si>
  <si>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</si>
  <si>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</si>
  <si>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</si>
  <si>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</si>
  <si>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</si>
  <si>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</si>
  <si>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</si>
  <si>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</si>
  <si>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</si>
  <si>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</si>
  <si>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</si>
  <si>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</si>
  <si>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</si>
  <si>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</si>
  <si>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</si>
  <si>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</si>
  <si>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</si>
  <si>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</si>
  <si>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</si>
  <si>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</si>
  <si>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</si>
  <si>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</si>
  <si>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</si>
  <si>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</si>
  <si>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</si>
  <si>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</si>
  <si>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</si>
  <si>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</si>
  <si>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</si>
  <si>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</si>
  <si>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</si>
  <si>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</si>
  <si>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</si>
  <si>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</si>
  <si>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</si>
  <si>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</si>
  <si>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</si>
  <si>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</si>
  <si>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</si>
  <si>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</si>
  <si>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</si>
  <si>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</si>
  <si>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</si>
  <si>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</si>
  <si>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</si>
  <si>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</si>
  <si>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</si>
  <si>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</si>
  <si>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</si>
  <si>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</si>
  <si>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</si>
  <si>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</si>
  <si>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</si>
  <si>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</si>
  <si>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</si>
  <si>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</si>
  <si>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</si>
  <si>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</si>
  <si>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</si>
  <si>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</si>
  <si>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</si>
  <si>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</si>
  <si>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</si>
  <si>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</si>
  <si>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</si>
  <si>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</si>
  <si>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</si>
  <si>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</si>
  <si>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</si>
  <si>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</si>
  <si>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</si>
  <si>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</si>
  <si>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</si>
  <si>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</si>
  <si>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</si>
  <si>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</si>
  <si>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</si>
  <si>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</si>
  <si>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</si>
  <si>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</si>
  <si>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</si>
  <si>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</si>
  <si>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</si>
  <si>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</si>
  <si>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</si>
  <si>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</si>
  <si>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</si>
  <si>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</si>
  <si>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</si>
  <si>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</si>
  <si>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</si>
  <si>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</si>
  <si>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</si>
  <si>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</si>
  <si>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</si>
  <si>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</si>
  <si>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</si>
  <si>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</si>
  <si>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</si>
  <si>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</si>
  <si>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</si>
  <si>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</si>
  <si>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</si>
  <si>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</si>
  <si>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</si>
  <si>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</si>
  <si>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</si>
  <si>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</si>
  <si>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</si>
  <si>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</si>
  <si>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</si>
  <si>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</si>
  <si>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</si>
  <si>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</si>
  <si>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</si>
  <si>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</si>
  <si>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</si>
  <si>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</si>
  <si>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</si>
  <si>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</si>
  <si>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</si>
  <si>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</si>
  <si>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</si>
  <si>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</si>
  <si>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</si>
  <si>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</si>
  <si>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</si>
  <si>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</si>
  <si>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</si>
  <si>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</si>
  <si>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</si>
  <si>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</si>
  <si>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</si>
  <si>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</si>
  <si>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</si>
  <si>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</si>
  <si>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</si>
  <si>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</si>
  <si>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</si>
  <si>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</si>
  <si>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</si>
  <si>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</si>
  <si>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</si>
  <si>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</si>
  <si>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</si>
  <si>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</si>
  <si>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</si>
  <si>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</si>
  <si>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</si>
  <si>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</si>
  <si>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</si>
  <si>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</si>
  <si>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</si>
  <si>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</si>
  <si>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</si>
  <si>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</si>
  <si>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</si>
  <si>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</si>
  <si>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</si>
  <si>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</si>
  <si>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</si>
  <si>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</si>
  <si>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</si>
  <si>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</si>
  <si>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</si>
  <si>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</si>
  <si>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</si>
  <si>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</si>
  <si>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</si>
  <si>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</si>
  <si>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</si>
  <si>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</si>
  <si>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</si>
  <si>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</si>
  <si>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</si>
  <si>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</si>
  <si>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</si>
  <si>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</si>
  <si>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</si>
  <si>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</si>
  <si>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</si>
  <si>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</si>
  <si>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</si>
  <si>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</si>
  <si>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</si>
  <si>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</si>
  <si>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</si>
  <si>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</si>
  <si>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</si>
  <si>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</si>
  <si>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</si>
  <si>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</si>
  <si>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</si>
  <si>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</si>
  <si>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</si>
  <si>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</si>
  <si>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</si>
  <si>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</si>
  <si>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</si>
  <si>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</si>
  <si>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</si>
  <si>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</si>
  <si>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</si>
  <si>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</si>
  <si>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</si>
  <si>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</si>
  <si>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</si>
  <si>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</si>
  <si>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</si>
  <si>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</si>
  <si>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</si>
  <si>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</si>
  <si>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</si>
  <si>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</si>
  <si>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</si>
  <si>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</si>
  <si>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</si>
  <si>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</si>
  <si>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</si>
  <si>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</si>
  <si>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</si>
  <si>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</si>
  <si>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</si>
  <si>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</si>
  <si>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</si>
  <si>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</si>
  <si>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</si>
  <si>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</si>
  <si>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</si>
  <si>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</si>
  <si>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</si>
  <si>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</si>
  <si>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</si>
  <si>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</si>
  <si>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</si>
  <si>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</si>
  <si>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</si>
  <si>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</si>
  <si>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</si>
  <si>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</si>
  <si>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</si>
  <si>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</si>
  <si>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</si>
  <si>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</si>
  <si>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</si>
  <si>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</si>
  <si>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</si>
  <si>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</si>
  <si>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</si>
  <si>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</si>
  <si>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</si>
  <si>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</si>
  <si>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</si>
  <si>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</si>
  <si>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</si>
  <si>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</si>
  <si>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</si>
  <si>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</si>
  <si>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</si>
  <si>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</si>
  <si>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</si>
  <si>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</si>
  <si>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</si>
  <si>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</si>
  <si>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</si>
  <si>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</si>
  <si>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</si>
  <si>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</si>
  <si>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</si>
  <si>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</si>
  <si>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</si>
  <si>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</si>
  <si>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</si>
  <si>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</si>
  <si>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</si>
  <si>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</si>
  <si>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</si>
  <si>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</si>
  <si>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</si>
  <si>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</si>
  <si>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</si>
  <si>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</si>
  <si>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</si>
  <si>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</si>
  <si>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</si>
  <si>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</si>
  <si>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</si>
  <si>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</si>
  <si>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</si>
  <si>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</si>
  <si>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</si>
  <si>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</si>
  <si>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</si>
  <si>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</si>
  <si>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</si>
  <si>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</si>
  <si>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</si>
  <si>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</si>
  <si>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</si>
  <si>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</si>
  <si>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</si>
  <si>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</si>
  <si>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</si>
  <si>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</si>
  <si>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</si>
  <si>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</si>
  <si>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</si>
  <si>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</si>
  <si>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</si>
  <si>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</si>
  <si>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</si>
  <si>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</si>
  <si>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</si>
  <si>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</si>
  <si>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</si>
  <si>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</si>
  <si>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</si>
  <si>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</si>
  <si>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</si>
  <si>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</si>
  <si>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</si>
  <si>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</si>
  <si>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</si>
  <si>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</si>
  <si>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</si>
  <si>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</si>
  <si>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</si>
  <si>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</si>
  <si>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</si>
  <si>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</si>
  <si>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</si>
  <si>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</si>
  <si>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</si>
  <si>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</si>
  <si>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</si>
  <si>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</si>
  <si>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</si>
  <si>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</si>
  <si>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</si>
  <si>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</si>
  <si>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</si>
  <si>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</si>
  <si>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</si>
  <si>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</si>
  <si>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</si>
  <si>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</si>
  <si>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</si>
  <si>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</si>
  <si>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</si>
  <si>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</si>
  <si>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</si>
  <si>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</si>
  <si>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</si>
  <si>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</si>
  <si>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</si>
  <si>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</si>
  <si>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</si>
  <si>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</si>
  <si>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</si>
  <si>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</si>
  <si>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</si>
  <si>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</si>
  <si>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</si>
  <si>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</si>
  <si>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</si>
  <si>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</si>
  <si>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</si>
  <si>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</si>
  <si>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</si>
  <si>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</si>
  <si>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</si>
  <si>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</si>
  <si>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</si>
  <si>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</si>
  <si>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</si>
  <si>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</si>
  <si>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</si>
  <si>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</si>
  <si>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</si>
  <si>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</si>
  <si>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</si>
  <si>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</si>
  <si>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</si>
  <si>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</si>
  <si>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</si>
  <si>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</si>
  <si>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</si>
  <si>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</si>
  <si>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</si>
  <si>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</si>
  <si>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</si>
  <si>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</si>
  <si>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</si>
  <si>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</si>
  <si>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</si>
  <si>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</si>
  <si>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</si>
  <si>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</si>
  <si>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</si>
  <si>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</si>
  <si>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</si>
  <si>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</si>
  <si>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</si>
  <si>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</si>
  <si>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</si>
  <si>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</si>
  <si>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</si>
  <si>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</si>
  <si>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</si>
  <si>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</si>
  <si>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</si>
  <si>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</si>
  <si>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</si>
  <si>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</si>
  <si>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</si>
  <si>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</si>
  <si>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</si>
  <si>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</si>
  <si>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</si>
  <si>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</si>
  <si>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</si>
  <si>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</si>
  <si>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</si>
  <si>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</si>
  <si>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</si>
  <si>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</si>
  <si>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</si>
  <si>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</si>
  <si>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</si>
  <si>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</si>
  <si>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</si>
  <si>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</si>
  <si>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</si>
  <si>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</si>
  <si>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</si>
  <si>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</si>
  <si>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</si>
  <si>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</si>
  <si>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</si>
  <si>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</si>
  <si>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</si>
  <si>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</si>
  <si>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</si>
  <si>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</si>
  <si>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</si>
  <si>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</si>
  <si>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</si>
  <si>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</si>
  <si>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</si>
  <si>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</si>
  <si>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</si>
  <si>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</si>
  <si>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</si>
  <si>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</si>
  <si>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</si>
  <si>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</si>
  <si>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</si>
  <si>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</si>
  <si>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</si>
  <si>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</si>
  <si>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</si>
  <si>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</si>
  <si>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</si>
  <si>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</si>
  <si>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</si>
  <si>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</si>
  <si>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</si>
  <si>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</si>
  <si>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</si>
  <si>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</si>
  <si>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</si>
  <si>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</si>
  <si>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</si>
  <si>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</si>
  <si>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</si>
  <si>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</si>
  <si>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</si>
  <si>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</si>
  <si>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</si>
  <si>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</si>
  <si>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</si>
  <si>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</si>
  <si>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</si>
  <si>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</si>
  <si>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</si>
  <si>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</si>
  <si>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</si>
  <si>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</si>
  <si>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</si>
  <si>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</si>
  <si>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</si>
  <si>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</si>
  <si>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</si>
  <si>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</si>
  <si>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</si>
  <si>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</si>
  <si>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</si>
  <si>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</si>
  <si>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</si>
  <si>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</si>
  <si>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</si>
  <si>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</si>
  <si>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</si>
  <si>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</si>
  <si>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</si>
  <si>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</si>
  <si>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</si>
  <si>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</si>
  <si>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</si>
  <si>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</si>
  <si>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</si>
  <si>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</si>
  <si>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</si>
  <si>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</si>
  <si>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</si>
  <si>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</si>
  <si>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</si>
  <si>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</si>
  <si>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</si>
  <si>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</si>
  <si>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</si>
  <si>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</si>
  <si>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</si>
  <si>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</si>
  <si>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</si>
  <si>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</si>
  <si>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</si>
  <si>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</si>
  <si>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</si>
  <si>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</si>
  <si>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</si>
  <si>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</si>
  <si>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</si>
  <si>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</si>
  <si>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</si>
  <si>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</si>
  <si>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</si>
  <si>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</si>
  <si>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</si>
  <si>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</si>
  <si>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</si>
  <si>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</si>
  <si>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</si>
  <si>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</si>
  <si>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</si>
  <si>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</si>
  <si>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</si>
  <si>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</si>
  <si>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</si>
  <si>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</si>
  <si>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</si>
  <si>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</si>
  <si>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</si>
  <si>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</si>
  <si>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</si>
  <si>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</si>
  <si>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</si>
  <si>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</si>
  <si>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</si>
  <si>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</si>
  <si>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</si>
  <si>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</si>
  <si>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</si>
  <si>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</si>
  <si>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</si>
  <si>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</si>
  <si>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</si>
  <si>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</si>
  <si>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</si>
  <si>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</si>
  <si>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</si>
  <si>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</si>
  <si>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</si>
  <si>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</si>
  <si>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</si>
  <si>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</si>
  <si>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</si>
  <si>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</si>
  <si>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</si>
  <si>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</si>
  <si>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</si>
  <si>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</si>
  <si>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</si>
  <si>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</si>
  <si>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</si>
  <si>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</si>
  <si>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</si>
  <si>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</si>
  <si>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</si>
  <si>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</si>
  <si>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</si>
  <si>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</si>
  <si>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</si>
  <si>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</si>
  <si>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</si>
  <si>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</si>
  <si>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</si>
  <si>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</si>
  <si>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</si>
  <si>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</si>
  <si>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</si>
  <si>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</si>
  <si>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</si>
  <si>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</si>
  <si>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</si>
  <si>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</si>
  <si>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</si>
  <si>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</si>
  <si>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</si>
  <si>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</si>
  <si>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</si>
  <si>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</si>
  <si>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</si>
  <si>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</si>
  <si>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</si>
  <si>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</si>
  <si>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</si>
  <si>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</si>
  <si>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</si>
  <si>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</si>
  <si>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</si>
  <si>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</si>
  <si>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</si>
  <si>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</si>
  <si>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</si>
  <si>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</si>
  <si>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</si>
  <si>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</si>
  <si>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</si>
  <si>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</si>
  <si>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</si>
  <si>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</si>
  <si>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</si>
  <si>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</si>
  <si>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</si>
  <si>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</si>
  <si>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</si>
  <si>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</si>
  <si>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</si>
  <si>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</si>
  <si>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</si>
  <si>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</si>
  <si>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</si>
  <si>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</si>
  <si>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</si>
  <si>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</si>
  <si>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</si>
  <si>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</si>
  <si>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</si>
  <si>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</si>
  <si>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</si>
  <si>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</si>
  <si>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</si>
  <si>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</si>
  <si>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</si>
  <si>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</si>
  <si>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</si>
  <si>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</si>
  <si>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</si>
  <si>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</si>
  <si>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</si>
  <si>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</si>
  <si>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</si>
  <si>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</si>
  <si>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</si>
  <si>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</si>
  <si>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</si>
  <si>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</si>
  <si>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</si>
  <si>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</si>
  <si>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</si>
  <si>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</si>
  <si>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</si>
  <si>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</si>
  <si>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</si>
  <si>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</si>
  <si>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</si>
  <si>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</si>
  <si>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</si>
  <si>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</si>
  <si>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</si>
  <si>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</si>
  <si>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</si>
  <si>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</si>
  <si>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</si>
  <si>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</si>
  <si>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</si>
  <si>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</si>
  <si>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</si>
  <si>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</si>
  <si>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</si>
  <si>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</si>
  <si>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</si>
  <si>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</si>
  <si>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</si>
  <si>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</si>
  <si>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</si>
  <si>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</si>
  <si>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</si>
  <si>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</si>
  <si>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</si>
  <si>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</si>
  <si>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</si>
  <si>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</si>
  <si>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</si>
  <si>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</si>
  <si>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</si>
  <si>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</si>
  <si>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</si>
  <si>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</si>
  <si>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</si>
  <si>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</si>
  <si>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</si>
  <si>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</si>
  <si>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</si>
  <si>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</si>
  <si>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</si>
  <si>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</si>
  <si>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</si>
  <si>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</si>
  <si>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</si>
  <si>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</si>
  <si>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</si>
  <si>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</si>
  <si>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</si>
  <si>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</si>
  <si>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</si>
  <si>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</si>
  <si>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</si>
  <si>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</si>
  <si>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</si>
  <si>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</si>
  <si>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</si>
  <si>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</si>
  <si>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</si>
  <si>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</si>
  <si>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</si>
  <si>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</si>
  <si>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</si>
  <si>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</si>
  <si>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</si>
  <si>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</si>
  <si>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</si>
  <si>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</si>
  <si>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</si>
  <si>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</si>
  <si>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</si>
  <si>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</si>
  <si>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</si>
  <si>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</si>
  <si>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</si>
  <si>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</si>
  <si>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</si>
  <si>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</si>
  <si>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</si>
  <si>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</si>
  <si>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</si>
  <si>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</si>
  <si>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</si>
  <si>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</si>
  <si>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</si>
  <si>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</si>
  <si>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</si>
  <si>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</si>
  <si>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</si>
  <si>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</si>
  <si>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</si>
  <si>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</si>
  <si>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</si>
  <si>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</si>
  <si>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</si>
  <si>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</si>
  <si>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</si>
  <si>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</si>
  <si>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</si>
  <si>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</si>
  <si>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</si>
  <si>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</si>
  <si>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</si>
  <si>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</si>
  <si>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</si>
  <si>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</si>
  <si>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</si>
  <si>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</si>
  <si>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</si>
  <si>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</si>
  <si>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</si>
  <si>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</si>
  <si>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</si>
  <si>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</si>
  <si>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</si>
  <si>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</si>
  <si>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</si>
  <si>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</si>
  <si>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</si>
  <si>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</si>
  <si>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</si>
  <si>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</si>
  <si>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</si>
  <si>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</si>
  <si>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</si>
  <si>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</si>
  <si>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</si>
  <si>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</si>
  <si>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</si>
  <si>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</si>
  <si>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</si>
  <si>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</si>
  <si>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</si>
  <si>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</si>
  <si>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</si>
  <si>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</si>
  <si>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</si>
  <si>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</si>
  <si>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</si>
  <si>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</si>
  <si>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</si>
  <si>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</si>
  <si>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</si>
  <si>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</si>
  <si>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</si>
  <si>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</si>
  <si>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</si>
  <si>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</si>
  <si>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</si>
  <si>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</si>
  <si>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</si>
  <si>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</si>
  <si>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</si>
  <si>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</si>
  <si>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</si>
  <si>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</si>
  <si>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</si>
  <si>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</si>
  <si>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</si>
  <si>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</si>
  <si>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</si>
  <si>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</si>
  <si>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</si>
  <si>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</si>
  <si>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</si>
  <si>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</si>
  <si>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</si>
  <si>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</si>
  <si>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</si>
  <si>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</si>
  <si>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</si>
  <si>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</si>
  <si>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</si>
  <si>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</si>
  <si>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</si>
  <si>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</si>
  <si>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</si>
  <si>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</si>
  <si>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</si>
  <si>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</si>
  <si>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</si>
  <si>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</si>
  <si>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</si>
  <si>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</si>
  <si>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</si>
  <si>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</si>
  <si>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</si>
  <si>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</si>
  <si>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</si>
  <si>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</si>
  <si>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</si>
  <si>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</si>
  <si>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</si>
  <si>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</si>
  <si>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</si>
  <si>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</si>
  <si>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</si>
  <si>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</si>
  <si>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</si>
  <si>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</si>
  <si>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</si>
  <si>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</si>
  <si>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</si>
  <si>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</si>
  <si>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</si>
  <si>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</si>
  <si>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</si>
  <si>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</si>
  <si>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</si>
  <si>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</si>
  <si>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</si>
  <si>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</si>
  <si>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</si>
  <si>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</si>
  <si>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</si>
  <si>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</si>
  <si>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</si>
  <si>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</si>
  <si>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</si>
  <si>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</si>
  <si>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</si>
  <si>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</si>
  <si>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</si>
  <si>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</si>
  <si>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</si>
  <si>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</si>
  <si>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</si>
  <si>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</si>
  <si>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</si>
  <si>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</si>
  <si>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</si>
  <si>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</si>
  <si>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</si>
  <si>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</si>
  <si>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</si>
  <si>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</si>
  <si>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</si>
  <si>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</si>
  <si>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</si>
  <si>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</si>
  <si>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</si>
  <si>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</si>
  <si>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</si>
  <si>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</si>
  <si>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</si>
  <si>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</si>
  <si>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</si>
  <si>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</si>
  <si>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</si>
  <si>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</si>
  <si>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</si>
  <si>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</si>
  <si>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</si>
  <si>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</si>
  <si>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</si>
  <si>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</si>
  <si>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</si>
  <si>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</si>
  <si>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</si>
  <si>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</si>
  <si>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</si>
  <si>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</si>
  <si>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</si>
  <si>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</si>
  <si>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</si>
  <si>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</si>
  <si>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</si>
  <si>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</si>
  <si>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</si>
  <si>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</si>
  <si>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</si>
  <si>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</si>
  <si>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</si>
  <si>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</si>
  <si>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</si>
  <si>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</si>
  <si>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</si>
  <si>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</si>
  <si>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</si>
  <si>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</si>
  <si>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</si>
  <si>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</si>
  <si>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</si>
  <si>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</si>
  <si>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</si>
  <si>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</si>
  <si>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</si>
  <si>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</si>
  <si>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</si>
  <si>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</si>
  <si>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</si>
  <si>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</si>
  <si>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</si>
  <si>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</si>
  <si>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</si>
  <si>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</si>
  <si>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</si>
  <si>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</si>
  <si>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</si>
  <si>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</si>
  <si>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</si>
  <si>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</si>
  <si>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</si>
  <si>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</si>
  <si>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</si>
  <si>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</si>
  <si>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</si>
  <si>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</si>
  <si>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</si>
  <si>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</si>
  <si>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</si>
  <si>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</si>
  <si>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</si>
  <si>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</si>
  <si>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</si>
  <si>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</si>
  <si>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</si>
  <si>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</si>
  <si>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</si>
  <si>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</si>
  <si>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</si>
  <si>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</si>
  <si>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</si>
  <si>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</si>
  <si>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</si>
  <si>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</si>
  <si>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</si>
  <si>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</si>
  <si>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</si>
  <si>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</si>
  <si>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</si>
  <si>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</si>
  <si>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</si>
  <si>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</si>
  <si>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</si>
  <si>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</si>
  <si>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</si>
  <si>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</si>
  <si>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</si>
  <si>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</si>
  <si>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</si>
  <si>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</si>
  <si>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</si>
  <si>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</si>
  <si>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</si>
  <si>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</si>
  <si>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</si>
  <si>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</si>
  <si>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</si>
  <si>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</si>
  <si>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</si>
  <si>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</si>
  <si>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</si>
  <si>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</si>
  <si>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</si>
  <si>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</si>
  <si>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</si>
  <si>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</si>
  <si>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</si>
  <si>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</si>
  <si>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</si>
  <si>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</si>
  <si>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</si>
  <si>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</si>
  <si>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</si>
  <si>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</si>
  <si>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</si>
  <si>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</si>
  <si>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</si>
  <si>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</si>
  <si>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</si>
  <si>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</si>
  <si>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</si>
  <si>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</si>
  <si>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</si>
  <si>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</si>
  <si>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</si>
  <si>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</si>
  <si>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</si>
  <si>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</si>
  <si>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</si>
  <si>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</si>
  <si>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</si>
  <si>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</si>
  <si>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</si>
  <si>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</si>
  <si>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</si>
  <si>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</si>
  <si>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</si>
  <si>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</si>
  <si>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</si>
  <si>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</si>
  <si>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</si>
  <si>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</si>
  <si>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</si>
  <si>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</si>
  <si>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</si>
  <si>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</si>
  <si>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</si>
  <si>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</si>
  <si>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</si>
  <si>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</si>
  <si>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</si>
  <si>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</si>
  <si>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</si>
  <si>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</si>
  <si>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</si>
  <si>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</si>
  <si>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</si>
  <si>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</si>
  <si>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</si>
  <si>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</si>
  <si>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</si>
  <si>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</si>
  <si>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</si>
  <si>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</si>
  <si>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</si>
  <si>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</si>
  <si>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</si>
  <si>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</si>
  <si>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</si>
  <si>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</si>
  <si>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</si>
  <si>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</si>
  <si>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</si>
  <si>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</si>
  <si>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</si>
  <si>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</si>
  <si>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</si>
  <si>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</si>
  <si>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</si>
  <si>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</si>
  <si>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</si>
  <si>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</si>
  <si>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</si>
  <si>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</si>
  <si>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</si>
  <si>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</si>
  <si>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</si>
  <si>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</si>
  <si>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</si>
  <si>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</si>
  <si>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</si>
  <si>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</si>
  <si>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</si>
  <si>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</si>
  <si>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</si>
  <si>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</si>
  <si>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</si>
  <si>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</si>
  <si>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</si>
  <si>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</si>
  <si>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</si>
  <si>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</si>
  <si>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</si>
  <si>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</si>
  <si>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</si>
  <si>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</si>
  <si>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</si>
  <si>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</si>
  <si>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</si>
  <si>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</si>
  <si>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</si>
  <si>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</si>
  <si>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</si>
  <si>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</si>
  <si>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</si>
  <si>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</si>
  <si>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</si>
  <si>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</si>
  <si>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</si>
  <si>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</si>
  <si>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</si>
  <si>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</si>
  <si>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</si>
  <si>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</si>
  <si>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</si>
  <si>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</si>
  <si>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</si>
  <si>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</si>
  <si>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</si>
  <si>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</si>
  <si>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</si>
  <si>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</si>
  <si>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</si>
  <si>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</si>
  <si>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</si>
  <si>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</si>
  <si>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</si>
  <si>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</si>
  <si>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</si>
  <si>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</si>
  <si>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</si>
  <si>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</si>
  <si>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</si>
  <si>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</si>
  <si>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</si>
  <si>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</si>
  <si>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</si>
  <si>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</si>
  <si>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</si>
  <si>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</si>
  <si>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</si>
  <si>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</si>
  <si>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</si>
  <si>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</si>
  <si>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</si>
  <si>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</si>
  <si>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</si>
  <si>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</si>
  <si>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</si>
  <si>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</si>
  <si>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</si>
  <si>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</si>
  <si>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</si>
  <si>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</si>
  <si>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</si>
  <si>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</si>
  <si>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</si>
  <si>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</si>
  <si>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</si>
  <si>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</si>
  <si>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</si>
  <si>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</si>
  <si>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</si>
  <si>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</si>
  <si>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</si>
  <si>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</si>
  <si>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</si>
  <si>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</si>
  <si>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</si>
  <si>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</si>
  <si>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</si>
  <si>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</si>
  <si>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</si>
  <si>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</si>
  <si>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</si>
  <si>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</si>
  <si>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</si>
  <si>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</si>
  <si>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</si>
  <si>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</si>
  <si>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</si>
  <si>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</si>
  <si>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</si>
  <si>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</si>
  <si>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</si>
  <si>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</si>
  <si>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</si>
  <si>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</si>
  <si>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</si>
  <si>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</si>
  <si>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</si>
  <si>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</si>
  <si>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</si>
  <si>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</si>
  <si>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</si>
  <si>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</si>
  <si>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</si>
  <si>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</si>
  <si>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</si>
  <si>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</si>
  <si>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</si>
  <si>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</si>
  <si>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</si>
  <si>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</si>
  <si>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</si>
  <si>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</si>
  <si>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</si>
  <si>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</si>
  <si>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</si>
  <si>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</si>
  <si>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</si>
  <si>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</si>
  <si>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</si>
  <si>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</si>
  <si>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</si>
  <si>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</si>
  <si>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</si>
  <si>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</si>
  <si>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</si>
  <si>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</si>
  <si>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</si>
  <si>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</si>
  <si>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</si>
  <si>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</si>
  <si>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</si>
  <si>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</si>
  <si>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</si>
  <si>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</si>
  <si>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</si>
  <si>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</si>
  <si>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</si>
  <si>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</si>
  <si>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</si>
  <si>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</si>
  <si>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</si>
  <si>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</si>
  <si>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</si>
  <si>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</si>
  <si>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</si>
  <si>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</si>
  <si>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</si>
  <si>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</si>
  <si>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</si>
  <si>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</si>
  <si>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</si>
  <si>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</si>
  <si>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</si>
  <si>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</si>
  <si>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</si>
  <si>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</si>
  <si>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</si>
  <si>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</si>
  <si>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</si>
  <si>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</si>
  <si>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</si>
  <si>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</si>
  <si>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</si>
  <si>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</si>
  <si>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</si>
  <si>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</si>
  <si>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</si>
  <si>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</si>
  <si>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</si>
  <si>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</si>
  <si>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</si>
  <si>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</si>
  <si>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</si>
  <si>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</si>
  <si>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</si>
  <si>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</si>
  <si>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</si>
  <si>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</si>
  <si>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</si>
  <si>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</si>
  <si>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</si>
  <si>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</si>
  <si>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</si>
  <si>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</si>
  <si>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</si>
  <si>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</si>
  <si>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</si>
  <si>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</si>
  <si>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</si>
  <si>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</si>
  <si>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</si>
  <si>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</si>
  <si>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</si>
  <si>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</si>
  <si>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</si>
  <si>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</si>
  <si>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</si>
  <si>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</si>
  <si>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</si>
  <si>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</si>
  <si>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</si>
  <si>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</si>
  <si>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</si>
  <si>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</si>
  <si>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</si>
  <si>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</si>
  <si>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</si>
  <si>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</si>
  <si>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</si>
  <si>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</si>
  <si>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</si>
  <si>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</si>
  <si>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</si>
  <si>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</si>
  <si>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</si>
  <si>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</si>
  <si>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</si>
  <si>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</si>
  <si>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</si>
  <si>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</si>
  <si>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</si>
  <si>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</si>
  <si>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</si>
  <si>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</si>
  <si>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</si>
  <si>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</si>
  <si>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</si>
  <si>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</si>
  <si>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</si>
  <si>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</si>
  <si>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</si>
  <si>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</si>
  <si>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</si>
  <si>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</si>
  <si>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</si>
  <si>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</si>
  <si>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</si>
  <si>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</si>
  <si>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</si>
  <si>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</si>
  <si>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</si>
  <si>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</si>
  <si>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</si>
  <si>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</si>
  <si>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</si>
  <si>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</si>
  <si>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</si>
  <si>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</si>
  <si>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</si>
  <si>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</si>
  <si>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</si>
  <si>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</si>
  <si>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</si>
  <si>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</si>
  <si>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</si>
  <si>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</si>
  <si>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</si>
  <si>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</si>
  <si>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</si>
  <si>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</si>
  <si>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</si>
  <si>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</si>
  <si>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</si>
  <si>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</si>
  <si>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</si>
  <si>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</si>
  <si>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</si>
  <si>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</si>
  <si>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</si>
  <si>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</si>
  <si>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</si>
  <si>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</si>
  <si>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</si>
  <si>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</si>
  <si>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</si>
  <si>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</si>
  <si>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</si>
  <si>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</si>
  <si>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</si>
  <si>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</si>
  <si>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</si>
  <si>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</si>
  <si>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</si>
  <si>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</si>
  <si>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</si>
  <si>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</si>
  <si>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</si>
  <si>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</si>
  <si>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</si>
  <si>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</si>
  <si>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</si>
  <si>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</si>
  <si>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</si>
  <si>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</si>
  <si>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</si>
  <si>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</si>
  <si>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</si>
  <si>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</si>
  <si>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</si>
  <si>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</si>
  <si>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</si>
  <si>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</si>
  <si>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</si>
  <si>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</si>
  <si>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</si>
  <si>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</si>
  <si>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</si>
  <si>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</si>
  <si>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</si>
  <si>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</si>
  <si>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</si>
  <si>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</si>
  <si>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</si>
  <si>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</si>
  <si>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</si>
  <si>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</si>
  <si>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</si>
  <si>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</si>
  <si>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</si>
  <si>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</si>
  <si>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</si>
  <si>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</si>
  <si>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</si>
  <si>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</si>
  <si>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</si>
  <si>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</si>
  <si>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</si>
  <si>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</si>
  <si>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</si>
  <si>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</si>
  <si>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</si>
  <si>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</si>
  <si>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</si>
  <si>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</si>
  <si>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</si>
  <si>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</si>
  <si>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</si>
  <si>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</si>
  <si>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</si>
  <si>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</si>
  <si>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</si>
  <si>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</si>
  <si>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</si>
  <si>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</si>
  <si>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</si>
  <si>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</si>
  <si>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</si>
  <si>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</si>
  <si>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</si>
  <si>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</si>
  <si>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</si>
  <si>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</si>
  <si>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</si>
  <si>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</si>
  <si>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</si>
  <si>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</si>
  <si>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</si>
  <si>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</si>
  <si>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</si>
  <si>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</si>
  <si>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</si>
  <si>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</si>
  <si>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</si>
  <si>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</si>
  <si>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</si>
  <si>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</si>
  <si>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</si>
  <si>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</si>
  <si>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</si>
  <si>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</si>
  <si>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</si>
  <si>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</si>
  <si>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</si>
  <si>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</si>
  <si>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</si>
  <si>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</si>
  <si>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</si>
  <si>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</si>
  <si>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</si>
  <si>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</si>
  <si>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</si>
  <si>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</si>
  <si>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</si>
  <si>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</si>
  <si>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</si>
  <si>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</si>
  <si>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</si>
  <si>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</si>
  <si>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</si>
  <si>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</si>
  <si>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</si>
  <si>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</si>
  <si>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</si>
  <si>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</si>
  <si>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</si>
  <si>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</si>
  <si>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</si>
  <si>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</si>
  <si>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</si>
  <si>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</si>
  <si>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</si>
  <si>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</si>
  <si>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</si>
  <si>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</si>
  <si>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</si>
  <si>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</si>
  <si>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</si>
  <si>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</si>
  <si>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</si>
  <si>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</si>
  <si>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</si>
  <si>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</si>
  <si>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</si>
  <si>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</si>
  <si>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</si>
  <si>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</si>
  <si>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</si>
  <si>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</si>
  <si>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</si>
  <si>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</si>
  <si>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</si>
  <si>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</si>
  <si>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</si>
  <si>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</si>
  <si>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</si>
  <si>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</si>
  <si>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</si>
  <si>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</si>
  <si>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</si>
  <si>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</si>
  <si>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</si>
  <si>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</si>
  <si>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</si>
  <si>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</si>
  <si>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</si>
  <si>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</si>
  <si>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</si>
  <si>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</si>
  <si>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</si>
  <si>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</si>
  <si>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</si>
  <si>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</si>
  <si>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</si>
  <si>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</si>
  <si>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</si>
  <si>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</si>
  <si>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</si>
  <si>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</si>
  <si>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</si>
  <si>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</si>
  <si>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</si>
  <si>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</si>
  <si>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</si>
  <si>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</si>
  <si>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</si>
  <si>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</si>
  <si>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</si>
  <si>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</si>
  <si>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</si>
  <si>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</si>
  <si>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</si>
  <si>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</si>
  <si>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</si>
  <si>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</si>
  <si>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</si>
  <si>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</si>
  <si>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</si>
  <si>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</si>
  <si>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</si>
  <si>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</si>
  <si>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</si>
  <si>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</si>
  <si>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</si>
  <si>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</si>
  <si>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</si>
  <si>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</si>
  <si>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</si>
  <si>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</si>
  <si>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</si>
  <si>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</si>
  <si>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</si>
  <si>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</si>
  <si>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</si>
  <si>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</si>
  <si>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</si>
  <si>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</si>
  <si>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</si>
  <si>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</si>
  <si>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</si>
  <si>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</si>
  <si>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</si>
  <si>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</si>
  <si>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</si>
  <si>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</si>
  <si>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</si>
  <si>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</si>
  <si>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</si>
  <si>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</si>
  <si>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</si>
  <si>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</si>
  <si>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</si>
  <si>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</si>
  <si>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</si>
  <si>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</si>
  <si>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</si>
  <si>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</si>
  <si>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</si>
  <si>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</si>
  <si>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</si>
  <si>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</si>
  <si>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</si>
  <si>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</si>
  <si>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</si>
  <si>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</si>
  <si>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</si>
  <si>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</si>
  <si>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</si>
  <si>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</si>
  <si>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</si>
  <si>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</si>
  <si>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</si>
  <si>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</si>
  <si>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</si>
  <si>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</si>
  <si>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</si>
  <si>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</si>
  <si>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</si>
  <si>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</si>
  <si>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</si>
  <si>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</si>
  <si>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</si>
  <si>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</si>
  <si>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</si>
  <si>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</si>
  <si>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</si>
  <si>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</si>
  <si>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</si>
  <si>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</si>
  <si>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</si>
  <si>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</si>
  <si>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</si>
  <si>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</si>
  <si>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</si>
  <si>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</si>
  <si>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</si>
  <si>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</si>
  <si>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</si>
  <si>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</si>
  <si>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</si>
  <si>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</si>
  <si>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</si>
  <si>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</si>
  <si>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</si>
  <si>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</si>
  <si>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</si>
  <si>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</si>
  <si>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</si>
  <si>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</si>
  <si>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</si>
  <si>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</si>
  <si>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</si>
  <si>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</si>
  <si>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</si>
  <si>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</si>
  <si>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</si>
  <si>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</si>
  <si>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</si>
  <si>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</si>
  <si>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</si>
  <si>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</si>
  <si>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</si>
  <si>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</si>
  <si>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</si>
  <si>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</si>
  <si>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</si>
  <si>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</si>
  <si>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</si>
  <si>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</si>
  <si>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</si>
  <si>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</si>
  <si>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</si>
  <si>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</si>
  <si>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</si>
  <si>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</si>
  <si>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</si>
  <si>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</si>
  <si>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</si>
  <si>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</si>
  <si>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</si>
  <si>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</si>
  <si>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</si>
  <si>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</si>
  <si>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</si>
  <si>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</si>
  <si>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</si>
  <si>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</si>
  <si>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</si>
  <si>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</si>
  <si>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</si>
  <si>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</si>
  <si>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</si>
  <si>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</si>
  <si>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</si>
  <si>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</si>
  <si>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</si>
  <si>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</si>
  <si>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</si>
  <si>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</si>
  <si>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</si>
  <si>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</si>
  <si>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</si>
  <si>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</si>
  <si>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</si>
  <si>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</si>
  <si>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</si>
  <si>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</si>
  <si>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</si>
  <si>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</si>
  <si>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</si>
  <si>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</si>
  <si>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</si>
  <si>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</si>
  <si>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</si>
  <si>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</si>
  <si>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</si>
  <si>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</si>
  <si>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</si>
  <si>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</si>
  <si>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</si>
  <si>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</si>
  <si>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</si>
  <si>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</si>
  <si>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</si>
  <si>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</si>
  <si>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</si>
  <si>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</si>
  <si>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</si>
  <si>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</si>
  <si>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</si>
  <si>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</si>
  <si>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</si>
  <si>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</si>
  <si>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</si>
  <si>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</si>
  <si>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</si>
  <si>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</si>
  <si>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</si>
  <si>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</si>
  <si>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</si>
  <si>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</si>
  <si>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</si>
  <si>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</si>
  <si>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</si>
  <si>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</si>
  <si>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</si>
  <si>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</si>
  <si>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</si>
  <si>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</si>
  <si>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</si>
  <si>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</si>
  <si>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</si>
  <si>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</si>
  <si>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</si>
  <si>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</si>
  <si>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</si>
  <si>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</si>
  <si>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</si>
  <si>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</si>
  <si>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</si>
  <si>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</si>
  <si>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</si>
  <si>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</si>
  <si>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</si>
  <si>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</si>
  <si>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</si>
  <si>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</si>
  <si>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</si>
  <si>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</si>
  <si>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</si>
  <si>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</si>
  <si>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</si>
  <si>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</si>
  <si>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</si>
  <si>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</si>
  <si>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</si>
  <si>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</si>
  <si>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</si>
  <si>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</si>
  <si>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</si>
  <si>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</si>
  <si>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</si>
  <si>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</si>
  <si>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</si>
  <si>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</si>
  <si>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</si>
  <si>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</si>
  <si>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</si>
  <si>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</si>
  <si>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</si>
  <si>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</si>
  <si>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</si>
  <si>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</si>
  <si>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</si>
  <si>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</si>
  <si>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</si>
  <si>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</si>
  <si>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</si>
  <si>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</si>
  <si>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</si>
  <si>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</si>
  <si>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</si>
  <si>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</si>
  <si>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</si>
  <si>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</si>
  <si>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</si>
  <si>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</si>
  <si>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</si>
  <si>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</si>
  <si>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</si>
  <si>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</si>
  <si>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</si>
  <si>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</si>
  <si>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</si>
  <si>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</si>
  <si>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</si>
  <si>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</si>
  <si>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</si>
  <si>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</si>
  <si>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</si>
  <si>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</si>
  <si>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</si>
  <si>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</si>
  <si>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</si>
  <si>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</si>
  <si>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</si>
  <si>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</si>
  <si>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</si>
  <si>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</si>
  <si>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</si>
  <si>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</si>
  <si>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</si>
  <si>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</si>
  <si>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</si>
  <si>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</si>
  <si>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</si>
  <si>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</si>
  <si>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</si>
  <si>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</si>
  <si>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</si>
  <si>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</si>
  <si>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</si>
  <si>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</si>
  <si>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</si>
  <si>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</si>
  <si>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</si>
  <si>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</si>
  <si>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</si>
  <si>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</si>
  <si>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</si>
  <si>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</si>
  <si>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</si>
  <si>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</si>
  <si>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</si>
  <si>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</si>
  <si>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</si>
  <si>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</si>
  <si>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</si>
  <si>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</si>
  <si>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</si>
  <si>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</si>
  <si>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</si>
  <si>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</si>
  <si>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</si>
  <si>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</si>
  <si>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</si>
  <si>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</si>
  <si>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</si>
  <si>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</si>
  <si>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</si>
  <si>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</si>
  <si>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</si>
  <si>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</si>
  <si>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</si>
  <si>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</si>
  <si>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</si>
  <si>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</si>
  <si>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</si>
  <si>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</si>
  <si>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</si>
  <si>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</si>
  <si>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</si>
  <si>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</si>
  <si>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</si>
  <si>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</si>
  <si>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</si>
  <si>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</si>
  <si>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</si>
  <si>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</si>
  <si>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</si>
  <si>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</si>
  <si>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</si>
  <si>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</si>
  <si>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</si>
  <si>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</si>
  <si>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</si>
  <si>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</si>
  <si>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</si>
  <si>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</si>
  <si>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</si>
  <si>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</si>
  <si>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</si>
  <si>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</si>
  <si>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</si>
  <si>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</si>
  <si>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</si>
  <si>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</si>
  <si>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</si>
  <si>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</si>
  <si>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</si>
  <si>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</si>
  <si>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</si>
  <si>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</si>
  <si>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</si>
  <si>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</si>
  <si>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</si>
  <si>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</si>
  <si>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</si>
  <si>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</si>
  <si>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</si>
  <si>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</si>
  <si>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</si>
  <si>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</si>
  <si>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</si>
  <si>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</si>
  <si>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</si>
  <si>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</si>
  <si>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</si>
  <si>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</si>
  <si>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</si>
  <si>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</si>
  <si>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</si>
  <si>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</si>
  <si>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</si>
  <si>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</si>
  <si>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</si>
  <si>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</si>
  <si>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</si>
  <si>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</si>
  <si>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</si>
  <si>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</si>
  <si>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</si>
  <si>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</si>
  <si>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</si>
  <si>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</si>
  <si>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</si>
  <si>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</si>
  <si>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</si>
  <si>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</si>
  <si>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</si>
  <si>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</si>
  <si>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</si>
  <si>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</si>
  <si>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</si>
  <si>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</si>
  <si>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</si>
  <si>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</si>
  <si>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</si>
  <si>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</si>
  <si>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</si>
  <si>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</si>
  <si>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</si>
  <si>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</si>
  <si>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</si>
  <si>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</si>
  <si>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</si>
  <si>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</si>
  <si>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</si>
  <si>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</si>
  <si>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</si>
  <si>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</si>
  <si>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</si>
  <si>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</si>
  <si>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</si>
  <si>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</si>
  <si>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</si>
  <si>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</si>
  <si>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</si>
  <si>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</si>
  <si>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</si>
  <si>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</si>
  <si>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</si>
  <si>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</si>
  <si>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</si>
  <si>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</si>
  <si>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</si>
  <si>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</si>
  <si>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</si>
  <si>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</si>
  <si>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</si>
  <si>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</si>
  <si>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</si>
  <si>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</si>
  <si>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</si>
  <si>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</si>
  <si>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</si>
  <si>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</si>
  <si>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</si>
  <si>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</si>
  <si>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</si>
  <si>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</si>
  <si>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</si>
  <si>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</si>
  <si>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</si>
  <si>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</si>
  <si>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</si>
  <si>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</si>
  <si>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</si>
  <si>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</si>
  <si>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</si>
  <si>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</si>
  <si>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</si>
  <si>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</si>
  <si>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</si>
  <si>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</si>
  <si>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</si>
  <si>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</si>
  <si>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</si>
  <si>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</si>
  <si>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</si>
  <si>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</si>
  <si>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</si>
  <si>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</si>
  <si>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</si>
  <si>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</si>
  <si>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</si>
  <si>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</si>
  <si>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</si>
  <si>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</si>
  <si>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</si>
  <si>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</si>
  <si>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</si>
  <si>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</si>
  <si>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</si>
  <si>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</si>
  <si>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</si>
  <si>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</si>
  <si>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</si>
  <si>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</si>
  <si>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</si>
  <si>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</si>
  <si>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</si>
  <si>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</si>
  <si>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</si>
  <si>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</si>
  <si>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</si>
  <si>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</si>
  <si>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</si>
  <si>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</si>
  <si>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</si>
  <si>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</si>
  <si>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</si>
  <si>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</si>
  <si>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</si>
  <si>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</si>
  <si>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</si>
  <si>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</si>
  <si>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</si>
  <si>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</si>
  <si>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</si>
  <si>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</si>
  <si>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</si>
  <si>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</si>
  <si>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</si>
  <si>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</si>
  <si>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</si>
  <si>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</si>
  <si>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</si>
  <si>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</si>
  <si>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</si>
  <si>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</si>
  <si>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</si>
  <si>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</si>
  <si>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</si>
  <si>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</si>
  <si>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</si>
  <si>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</si>
  <si>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</si>
  <si>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</si>
  <si>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</si>
  <si>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</si>
  <si>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</si>
  <si>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</si>
  <si>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</si>
  <si>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</si>
  <si>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</si>
  <si>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</si>
  <si>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</si>
  <si>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</si>
  <si>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</si>
  <si>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</si>
  <si>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</si>
  <si>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</si>
  <si>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</si>
  <si>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</si>
  <si>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</si>
  <si>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</si>
  <si>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</si>
  <si>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</si>
  <si>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</si>
  <si>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</si>
  <si>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</si>
  <si>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</si>
  <si>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</si>
  <si>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</si>
  <si>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</si>
  <si>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</si>
  <si>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</si>
  <si>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</si>
  <si>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</si>
  <si>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</si>
  <si>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</si>
  <si>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</si>
  <si>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</si>
  <si>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</si>
  <si>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</si>
  <si>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</si>
  <si>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</si>
  <si>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</si>
  <si>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</si>
  <si>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</si>
  <si>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</si>
  <si>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</si>
  <si>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</si>
  <si>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</si>
  <si>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</si>
  <si>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</si>
  <si>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</si>
  <si>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</si>
  <si>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</si>
  <si>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</si>
  <si>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</si>
  <si>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</si>
  <si>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</si>
  <si>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</si>
  <si>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</si>
  <si>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</si>
  <si>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</si>
  <si>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</si>
  <si>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</si>
  <si>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</si>
  <si>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</si>
  <si>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</si>
  <si>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</si>
  <si>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</si>
  <si>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</si>
  <si>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</si>
  <si>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</si>
  <si>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</si>
  <si>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</si>
  <si>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</si>
  <si>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</si>
  <si>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</si>
  <si>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</si>
  <si>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</si>
  <si>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</si>
  <si>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</si>
  <si>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</si>
  <si>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</si>
  <si>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</si>
  <si>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</si>
  <si>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</si>
  <si>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</si>
  <si>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</si>
  <si>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</si>
  <si>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</si>
  <si>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</si>
  <si>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</si>
  <si>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</si>
  <si>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</si>
  <si>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</si>
  <si>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</si>
  <si>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</si>
  <si>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</si>
  <si>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</si>
  <si>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</si>
  <si>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</si>
  <si>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</si>
  <si>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</si>
  <si>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</si>
  <si>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</si>
  <si>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</si>
  <si>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</si>
  <si>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</si>
  <si>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</si>
  <si>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</si>
  <si>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</si>
  <si>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</si>
  <si>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</si>
  <si>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</si>
  <si>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</si>
  <si>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</si>
  <si>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</si>
  <si>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</si>
  <si>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</si>
  <si>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</si>
  <si>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</si>
  <si>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</si>
  <si>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</si>
  <si>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</si>
  <si>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</si>
  <si>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</si>
  <si>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</si>
  <si>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</si>
  <si>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</si>
  <si>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</si>
  <si>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</si>
  <si>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</si>
  <si>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</si>
  <si>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</si>
  <si>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</si>
  <si>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</si>
  <si>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</si>
  <si>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</si>
  <si>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</si>
  <si>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</si>
  <si>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</si>
  <si>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</si>
  <si>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</si>
  <si>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</si>
  <si>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</si>
  <si>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</si>
  <si>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</si>
  <si>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</si>
  <si>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</si>
  <si>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</si>
  <si>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</si>
  <si>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</si>
  <si>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</si>
  <si>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</si>
  <si>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</si>
  <si>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</si>
  <si>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</si>
  <si>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</si>
  <si>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</si>
  <si>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</si>
  <si>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</si>
  <si>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</si>
  <si>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</si>
  <si>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</si>
  <si>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</si>
  <si>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</si>
  <si>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</si>
  <si>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</si>
  <si>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</si>
  <si>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</si>
  <si>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</si>
  <si>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</si>
  <si>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</si>
  <si>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</si>
  <si>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</si>
  <si>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</si>
  <si>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</si>
  <si>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</si>
  <si>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</si>
  <si>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</si>
  <si>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</si>
  <si>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</si>
  <si>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</si>
  <si>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</si>
  <si>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</si>
  <si>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</si>
  <si>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</si>
  <si>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</si>
  <si>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</si>
  <si>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</si>
  <si>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</si>
  <si>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</si>
  <si>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</si>
  <si>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</si>
  <si>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</si>
  <si>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</si>
  <si>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</si>
  <si>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</si>
  <si>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</si>
  <si>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</si>
  <si>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</si>
  <si>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</si>
  <si>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</si>
  <si>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</si>
  <si>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</si>
  <si>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</si>
  <si>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</si>
  <si>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</si>
  <si>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</si>
  <si>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</si>
  <si>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</si>
  <si>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</si>
  <si>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</si>
  <si>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Fixed Rate or Variable Rate</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</si>
  <si>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</si>
  <si>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</si>
  <si>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</si>
  <si>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</si>
  <si>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</si>
  <si>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</si>
  <si>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</si>
  <si>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</si>
  <si>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</si>
  <si>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  All cells that include “[For completion]” and “[Mark as ND if not relevant]” needs to be completed</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</si>
  <si>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</si>
  <si>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</si>
  <si>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</si>
  <si>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</si>
  <si>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</si>
  <si>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</si>
  <si>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</si>
  <si>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</si>
  <si>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</si>
  <si>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</si>
  <si>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</si>
  <si>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</si>
  <si>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</si>
  <si>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</si>
  <si>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</si>
  <si>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</si>
  <si>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</si>
  <si>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</si>
  <si>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</si>
  <si>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</si>
  <si>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</si>
  <si>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</si>
  <si>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147 for Public Sector Asset - type of debtor</t>
  </si>
  <si>
    <t>G.3.14.5</t>
  </si>
  <si>
    <t>G.3.14.6</t>
  </si>
  <si>
    <t>G.3.14.7</t>
  </si>
  <si>
    <t xml:space="preserve">Reporting Date: </t>
  </si>
  <si>
    <t xml:space="preserve">Cut-off Date: </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</si>
  <si>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</si>
  <si>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</si>
  <si>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</si>
  <si>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https://www.coveredbondlabel.com/issuer/255-westpac-new-zealand-limited</t>
  </si>
  <si>
    <t>The Site is intended for use as a directory of information relating to certain covered bond products ("Products") (the "Product Information") by an issuer of ("Issuer"), or potential investor in ("Investor"), such Products (an Issuer, Investor, or any other person accessing this Site, each a "User" or "you").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</si>
  <si>
    <t xml:space="preserve"> These terms and conditions together with the documents referred to in them set out the terms of use ("T&amp;Cs") on which (a) an Issuer; (b) Investor; or (c) any other User, may make use of the Site. Section A applies primarily to Investors, and Section B applies primarily to Issuers. The General T&amp;Cs in Section C apply to all Users.</t>
  </si>
  <si>
    <t>Our Acceptable Use Policy and Privacy Policy are incorporated into these T&amp;Cs.</t>
  </si>
  <si>
    <t xml:space="preserve"> Please read the T&amp;Cs carefully before you start to use the Site. By clicking 'Accept' you indicate that you accept these T&amp;Cs and that you agree to abide by them.</t>
  </si>
  <si>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PRODUCT INFORMATION IS DISPLAYED ON THE SITE "AS IS" AND HAS NOT BEEN INDEPENDENTLY VERIFIED BY US. BY YOUR USE OF THE SITE, YOU AGREE THAT WE HAVE NO LIABILITY WHATSOEVER REGARDING THE ACCURACY OF COMPLETENESS OF THE PRODUCT INFORMATION ON THIS SITE. Inclusion of Product Information in the directory on the Site does not constitute a warranty or representation by us that the Product is a covered bond product or complies with any particular criteria or regulations.</t>
  </si>
  <si>
    <t>Issuers will be provided with a unique user identification code and password (the "User Details") in order to access the Site for the sole purpose of uploading and/or validating Product Information on the Site. Such User Details are granted by us for the sole and exclusive use of the Issuer.</t>
  </si>
  <si>
    <t>When using the Site, you must comply with the provisions of our Acceptable Use Policy.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ourAcceptable Use Policy that you commit.</t>
  </si>
  <si>
    <t>The Covered Bond Label Foundation ("we" or "us") is committed to protecting and respecting the privacy of our users.</t>
  </si>
  <si>
    <t>This policy (together with our Terms of Use and any other documents referred to on it) sets out the basis on which any personal information we collect from, or that is provided to us by, a user (including from any individual who represents, and/or acts on behalf of, a user) ("you") will be processed by us or by third parties. Please read the following carefully to understand our views and practices regarding your personal information and how we will treat it.</t>
  </si>
  <si>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"Belgian DPL"), we (the Covered Bond Label Foundation) are the data controller.</t>
  </si>
  <si>
    <t>· By submitting your personal information, you also agree that such information may be transferred to, and stored at, a destination outside the European Economic Area ("EEA"), whether or not an adequate level of protection in ensured for personal information in the country of reception.</t>
  </si>
  <si>
    <t>2026  Version</t>
  </si>
  <si>
    <t>Updates for HTT 2026</t>
  </si>
  <si>
    <r>
      <t xml:space="preserve">1. All worksheets: </t>
    </r>
    <r>
      <rPr>
        <sz val="9"/>
        <color theme="1"/>
        <rFont val="Verdana"/>
        <family val="2"/>
      </rPr>
      <t>Highlight the locked cells in orange in order to see which cells are to be filled in</t>
    </r>
  </si>
  <si>
    <r>
      <t xml:space="preserve">2. Worksheet “A. HTT General”: </t>
    </r>
    <r>
      <rPr>
        <sz val="9"/>
        <color theme="1"/>
        <rFont val="Verdana"/>
        <family val="2"/>
      </rPr>
      <t>Harmonisation of all cells showing one decimal</t>
    </r>
  </si>
  <si>
    <r>
      <t xml:space="preserve">3. Worksheet “A. HTT General": </t>
    </r>
    <r>
      <rPr>
        <sz val="9"/>
        <color theme="1"/>
        <rFont val="Verdana"/>
        <family val="2"/>
      </rPr>
      <t>cell C58: appartition of an error message if the values between cells C38 and C58 are different</t>
    </r>
  </si>
  <si>
    <r>
      <t xml:space="preserve">4. Worksheet “A. HTT General”: </t>
    </r>
    <r>
      <rPr>
        <sz val="9"/>
        <color theme="1"/>
        <rFont val="Verdana"/>
        <family val="2"/>
      </rPr>
      <t>cell D157: a formula has been added that warns the issuer when the Nominal after hedging is different than the nominal before hedging.</t>
    </r>
  </si>
  <si>
    <r>
      <t xml:space="preserve">5. Worksheet “A. HTT General”: </t>
    </r>
    <r>
      <rPr>
        <sz val="9"/>
        <color theme="1"/>
        <rFont val="Verdana"/>
        <family val="2"/>
      </rPr>
      <t>add cell that asks "OC in accordance with the National Legal Framework"</t>
    </r>
  </si>
  <si>
    <r>
      <t xml:space="preserve">6. Worksheet “B1. HTT Mortgage Assets”: </t>
    </r>
    <r>
      <rPr>
        <sz val="9"/>
        <color theme="1"/>
        <rFont val="Verdana"/>
        <family val="2"/>
      </rPr>
      <t>Change the name of the cells C238 to C248 from “[Mark as ND1 if not relevant]” to “[For completion]”</t>
    </r>
  </si>
  <si>
    <r>
      <t xml:space="preserve">7. Worksheet “B1. HTT Mortgage Assets”: </t>
    </r>
    <r>
      <rPr>
        <sz val="9"/>
        <color theme="1"/>
        <rFont val="Verdana"/>
        <family val="2"/>
      </rPr>
      <t>Change the name of the cell B368 from “New Property” to “Under Construction”</t>
    </r>
  </si>
  <si>
    <r>
      <t xml:space="preserve">8. Worksheet “B1. HTT Mortgage Assets”: </t>
    </r>
    <r>
      <rPr>
        <sz val="9"/>
        <color theme="1"/>
        <rFont val="Verdana"/>
        <family val="2"/>
      </rPr>
      <t>Change the name of the cell B597 from “New Property” to “Under Construction”</t>
    </r>
  </si>
  <si>
    <r>
      <t xml:space="preserve">9. Worksheet “F1. Sustainable M data”:  </t>
    </r>
    <r>
      <rPr>
        <sz val="9"/>
        <color theme="1"/>
        <rFont val="Verdana"/>
        <family val="2"/>
      </rPr>
      <t>Formula added in cell 49 for Consistency with cell with Tab B1 Cell C28</t>
    </r>
  </si>
  <si>
    <r>
      <t xml:space="preserve">10. Worksheet “F1. Sustainable M data”: </t>
    </r>
    <r>
      <rPr>
        <sz val="9"/>
        <color theme="1"/>
        <rFont val="Verdana"/>
        <family val="2"/>
      </rPr>
      <t>Change the name of the cell B388 from “New Property” to “Under Construction”</t>
    </r>
  </si>
  <si>
    <r>
      <t xml:space="preserve">11. Worksheet “F1. Sustainable M data”: </t>
    </r>
    <r>
      <rPr>
        <sz val="9"/>
        <color theme="1"/>
        <rFont val="Verdana"/>
        <family val="2"/>
      </rPr>
      <t>Change the name of the cell B614 from “New Property” to “Under Construction”</t>
    </r>
  </si>
  <si>
    <r>
      <t xml:space="preserve">12. Worksheet “F1. Sustainable M data”: </t>
    </r>
    <r>
      <rPr>
        <sz val="9"/>
        <color theme="1"/>
        <rFont val="Verdana"/>
        <family val="2"/>
      </rPr>
      <t>Harmonisation between the country sub-sections</t>
    </r>
  </si>
  <si>
    <r>
      <t xml:space="preserve">13. Worksheet “C. HTT Harmonised Glossary”: </t>
    </r>
    <r>
      <rPr>
        <sz val="9"/>
        <color theme="1"/>
        <rFont val="Verdana"/>
        <family val="2"/>
      </rPr>
      <t>Added further precision in the definition of "Life of cover assets"</t>
    </r>
  </si>
  <si>
    <r>
      <t xml:space="preserve">14. Worksheet “E. Optional ECB-ECAIs Data”: </t>
    </r>
    <r>
      <rPr>
        <sz val="9"/>
        <color theme="1"/>
        <rFont val="Verdana"/>
        <family val="2"/>
      </rPr>
      <t>Under "3.  Additional information on the asset distribution" addition of a breakdown of Weighted average seasoning and maturity based on the kind of asset (Residential, Commercial, Public Sector and Shipping) maturity.</t>
    </r>
  </si>
  <si>
    <r>
      <t xml:space="preserve">15. Worksheet “E. Optional ECB-ECAIs Data”: </t>
    </r>
    <r>
      <rPr>
        <sz val="9"/>
        <color theme="1"/>
        <rFont val="Verdana"/>
        <family val="2"/>
      </rPr>
      <t>remove the *</t>
    </r>
  </si>
  <si>
    <r>
      <t xml:space="preserve">16. Worksheet “E. Optional ECB-ECAIs Data”: </t>
    </r>
    <r>
      <rPr>
        <sz val="9"/>
        <color theme="1"/>
        <rFont val="Verdana"/>
        <family val="2"/>
      </rPr>
      <t>Warning cell that says: When this equals C66 in A. HTT General, please explain in the Glossary (HG 1.5)  the different calculations of the cover assets' weighted average life and maturity.</t>
    </r>
  </si>
  <si>
    <r>
      <t xml:space="preserve">17. Worksheet “F2. Sustainable PS data”: </t>
    </r>
    <r>
      <rPr>
        <sz val="9"/>
        <color theme="1"/>
        <rFont val="Verdana"/>
        <family val="2"/>
      </rPr>
      <t>Addition of a cell "Access to healthcare services", row 47</t>
    </r>
  </si>
  <si>
    <r>
      <t xml:space="preserve">18. Worksheet “G1. Crisis M Payment Holidays”: </t>
    </r>
    <r>
      <rPr>
        <sz val="9"/>
        <color theme="1"/>
        <rFont val="Verdana"/>
        <family val="2"/>
      </rPr>
      <t>tab deleted</t>
    </r>
  </si>
  <si>
    <t>HTT 2026</t>
  </si>
  <si>
    <t>OC in accordance with the National Legal Framework</t>
  </si>
  <si>
    <t>Other RE with a social relevant purpose</t>
  </si>
  <si>
    <t>% No. of Dwellings with no CO2 data</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</si>
  <si>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</si>
  <si>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Weighted Average Maturity (years)</t>
  </si>
  <si>
    <t>Legal Entity Identifier (LEI)</t>
  </si>
  <si>
    <t>Residential Assets</t>
  </si>
  <si>
    <t>Commercial Assets</t>
  </si>
  <si>
    <t>Public Sector Assets</t>
  </si>
  <si>
    <t>Shipping Assets</t>
  </si>
  <si>
    <t>When this equals C66 in A. HTT General, please explain in the Glossary (HG 1.5)  the different calculations of the cover assets' weighted average life and maturity.</t>
  </si>
  <si>
    <t>% Defaulted Loans pursuant Art 178 CRR</t>
  </si>
  <si>
    <t>SPS.1.2.17</t>
  </si>
  <si>
    <t>Access to healthcare services</t>
  </si>
  <si>
    <t>Series 2015-2</t>
  </si>
  <si>
    <t>XS1338933697</t>
  </si>
  <si>
    <t>Annual</t>
  </si>
  <si>
    <t>Fixed</t>
  </si>
  <si>
    <t>Series 2021-1</t>
  </si>
  <si>
    <t>XS2348324414</t>
  </si>
  <si>
    <t>Series 2023-1</t>
  </si>
  <si>
    <t>XS2597905905</t>
  </si>
  <si>
    <t>Series 2025-1</t>
  </si>
  <si>
    <t>XS3091027113</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</si>
  <si>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Home Value Index provided by Cotality.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</si>
  <si>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The Reference Index is currently the CoreLogic Home Value Index quarterly index provided by Cotality. Therefore, the underlying property values used in relation to the covered bond pool of residential mortgages is updated to reflect current property market values at least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</si>
</sst>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amily val="1"/>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u/>
      <sz val="11"/>
      <color rgb="FF0000FF"/>
      <name val="Calibri"/>
      <family val="2"/>
      <scheme val="minor"/>
    </font>
    <font>
      <b/>
      <sz val="11.5"/>
      <color rgb="FF1E1B1D"/>
      <name val="Calibri"/>
      <family val="2"/>
    </font>
    <font>
      <sz val="13"/>
      <color rgb="FF1E1B1D"/>
      <name val="Calibri"/>
      <family val="2"/>
    </font>
    <font>
      <b/>
      <sz val="14"/>
      <name val="Calibri"/>
      <family val="2"/>
    </font>
    <font>
      <sz val="13"/>
      <color rgb="FF000000"/>
      <name val="Calibri"/>
      <family val="2"/>
    </font>
    <font>
      <b/>
      <sz val="13"/>
      <name val="Calibri"/>
      <family val="2"/>
    </font>
    <font>
      <sz val="13"/>
      <name val="Calibri"/>
      <family val="2"/>
    </font>
    <font>
      <b/>
      <sz val="13"/>
      <color rgb="FF333333"/>
      <name val="Calibri"/>
      <family val="2"/>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47" fillId="0" borderId="0"/>
    <xf numFmtId="0" fontId="22" fillId="0" borderId="0"/>
    <xf numFmtId="0" fontId="1" fillId="0" borderId="0"/>
    <xf numFmtId="165" fontId="1" fillId="0" borderId="0" applyFont="0" applyFill="0" applyBorder="0" applyAlignment="0" applyProtection="0"/>
    <xf numFmtId="0" fontId="22"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2" fillId="0" borderId="0"/>
    <xf numFmtId="0" fontId="22" fillId="0" borderId="0"/>
    <xf numFmtId="0" fontId="22" fillId="0" borderId="0"/>
    <xf numFmtId="0" fontId="49" fillId="0" borderId="0"/>
    <xf numFmtId="0" fontId="22" fillId="0" borderId="0">
      <alignment horizontal="left" wrapText="1"/>
    </xf>
    <xf numFmtId="0" fontId="50" fillId="0" borderId="25" applyNumberFormat="0" applyFill="0" applyAlignment="0" applyProtection="0"/>
    <xf numFmtId="0" fontId="51" fillId="0" borderId="26" applyNumberFormat="0" applyFill="0" applyAlignment="0" applyProtection="0"/>
    <xf numFmtId="0" fontId="52" fillId="0" borderId="27" applyNumberFormat="0" applyFill="0" applyAlignment="0" applyProtection="0"/>
    <xf numFmtId="0" fontId="52" fillId="0" borderId="0" applyNumberFormat="0" applyFill="0" applyBorder="0" applyAlignment="0" applyProtection="0"/>
    <xf numFmtId="0" fontId="53" fillId="14" borderId="0" applyNumberFormat="0" applyBorder="0" applyAlignment="0" applyProtection="0"/>
    <xf numFmtId="0" fontId="54" fillId="15" borderId="0" applyNumberFormat="0" applyBorder="0" applyAlignment="0" applyProtection="0"/>
    <xf numFmtId="0" fontId="55" fillId="17" borderId="28" applyNumberFormat="0" applyAlignment="0" applyProtection="0"/>
    <xf numFmtId="0" fontId="56" fillId="18" borderId="29" applyNumberFormat="0" applyAlignment="0" applyProtection="0"/>
    <xf numFmtId="0" fontId="57" fillId="18" borderId="28" applyNumberFormat="0" applyAlignment="0" applyProtection="0"/>
    <xf numFmtId="0" fontId="58" fillId="0" borderId="30" applyNumberFormat="0" applyFill="0" applyAlignment="0" applyProtection="0"/>
    <xf numFmtId="0" fontId="2" fillId="19" borderId="31"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2" fillId="0" borderId="0"/>
    <xf numFmtId="0" fontId="22" fillId="0" borderId="0">
      <alignment vertical="top"/>
    </xf>
    <xf numFmtId="0" fontId="47" fillId="0" borderId="0"/>
    <xf numFmtId="0" fontId="22" fillId="0" borderId="0">
      <alignment vertical="top"/>
    </xf>
    <xf numFmtId="165" fontId="47" fillId="0" borderId="0" applyFont="0" applyFill="0" applyBorder="0" applyAlignment="0" applyProtection="0"/>
    <xf numFmtId="0" fontId="22" fillId="0" borderId="0">
      <alignment vertical="top"/>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3" fontId="66" fillId="0" borderId="0" applyFont="0" applyFill="0" applyBorder="0" applyAlignment="0" applyProtection="0"/>
    <xf numFmtId="0" fontId="67" fillId="0" borderId="0" applyNumberFormat="0" applyFill="0" applyBorder="0" applyAlignment="0" applyProtection="0">
      <alignment vertical="top"/>
      <protection locked="0"/>
    </xf>
    <xf numFmtId="0" fontId="22" fillId="0" borderId="0"/>
    <xf numFmtId="0" fontId="65" fillId="0" borderId="0"/>
    <xf numFmtId="0" fontId="47" fillId="0" borderId="0"/>
    <xf numFmtId="49" fontId="61" fillId="45" borderId="34">
      <alignment horizontal="left" vertical="top" wrapText="1" readingOrder="1"/>
    </xf>
    <xf numFmtId="9" fontId="22" fillId="0" borderId="0" applyFont="0" applyFill="0" applyBorder="0" applyAlignment="0" applyProtection="0"/>
    <xf numFmtId="0" fontId="47" fillId="0" borderId="0">
      <alignment vertical="top"/>
    </xf>
    <xf numFmtId="165" fontId="65" fillId="0" borderId="0" applyFont="0" applyFill="0" applyBorder="0" applyAlignment="0" applyProtection="0"/>
    <xf numFmtId="0" fontId="63" fillId="0" borderId="0"/>
    <xf numFmtId="0" fontId="68" fillId="46"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8" fillId="52" borderId="0" applyNumberFormat="0" applyBorder="0" applyAlignment="0" applyProtection="0"/>
    <xf numFmtId="0" fontId="68" fillId="48"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52" borderId="0" applyNumberFormat="0" applyBorder="0" applyAlignment="0" applyProtection="0"/>
    <xf numFmtId="0" fontId="68" fillId="49" borderId="0" applyNumberFormat="0" applyBorder="0" applyAlignment="0" applyProtection="0"/>
    <xf numFmtId="0" fontId="69" fillId="52"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52" borderId="0" applyNumberFormat="0" applyBorder="0" applyAlignment="0" applyProtection="0"/>
    <xf numFmtId="0" fontId="69" fillId="48" borderId="0" applyNumberFormat="0" applyBorder="0" applyAlignment="0" applyProtection="0"/>
    <xf numFmtId="0" fontId="69" fillId="57"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59" borderId="0" applyNumberFormat="0" applyBorder="0" applyAlignment="0" applyProtection="0"/>
    <xf numFmtId="0" fontId="69" fillId="56" borderId="0" applyNumberFormat="0" applyBorder="0" applyAlignment="0" applyProtection="0"/>
    <xf numFmtId="0" fontId="69" fillId="58" borderId="0" applyNumberFormat="0" applyBorder="0" applyAlignment="0" applyProtection="0"/>
    <xf numFmtId="0" fontId="70" fillId="50" borderId="0" applyNumberFormat="0" applyBorder="0" applyAlignment="0" applyProtection="0"/>
    <xf numFmtId="0" fontId="71" fillId="60" borderId="35" applyNumberFormat="0" applyAlignment="0" applyProtection="0"/>
    <xf numFmtId="0" fontId="72" fillId="61" borderId="36" applyNumberFormat="0" applyAlignment="0" applyProtection="0"/>
    <xf numFmtId="165" fontId="64" fillId="0" borderId="0" applyFont="0" applyFill="0" applyBorder="0" applyAlignment="0" applyProtection="0"/>
    <xf numFmtId="164" fontId="47" fillId="0" borderId="0" applyFont="0" applyFill="0" applyBorder="0" applyAlignment="0" applyProtection="0"/>
    <xf numFmtId="0" fontId="73" fillId="0" borderId="0" applyNumberFormat="0" applyFill="0" applyBorder="0" applyAlignment="0" applyProtection="0"/>
    <xf numFmtId="0" fontId="74" fillId="52" borderId="0" applyNumberFormat="0" applyBorder="0" applyAlignment="0" applyProtection="0"/>
    <xf numFmtId="0" fontId="75" fillId="0" borderId="37" applyNumberFormat="0" applyFill="0" applyAlignment="0" applyProtection="0"/>
    <xf numFmtId="0" fontId="76" fillId="0" borderId="38" applyNumberFormat="0" applyFill="0" applyAlignment="0" applyProtection="0"/>
    <xf numFmtId="0" fontId="77" fillId="0" borderId="39" applyNumberFormat="0" applyFill="0" applyAlignment="0" applyProtection="0"/>
    <xf numFmtId="0" fontId="77" fillId="0" borderId="0" applyNumberFormat="0" applyFill="0" applyBorder="0" applyAlignment="0" applyProtection="0"/>
    <xf numFmtId="0" fontId="78" fillId="53" borderId="35" applyNumberFormat="0" applyAlignment="0" applyProtection="0"/>
    <xf numFmtId="0" fontId="79" fillId="0" borderId="40" applyNumberFormat="0" applyFill="0" applyAlignment="0" applyProtection="0"/>
    <xf numFmtId="0" fontId="80" fillId="53" borderId="0" applyNumberFormat="0" applyBorder="0" applyAlignment="0" applyProtection="0"/>
    <xf numFmtId="0" fontId="47" fillId="49" borderId="41" applyNumberFormat="0" applyFont="0" applyAlignment="0" applyProtection="0"/>
    <xf numFmtId="0" fontId="81" fillId="60" borderId="42" applyNumberFormat="0" applyAlignment="0" applyProtection="0"/>
    <xf numFmtId="9" fontId="47" fillId="0" borderId="0" applyFont="0" applyFill="0" applyBorder="0" applyAlignment="0" applyProtection="0"/>
    <xf numFmtId="0" fontId="82" fillId="0" borderId="0" applyNumberFormat="0" applyFill="0" applyBorder="0" applyAlignment="0" applyProtection="0"/>
    <xf numFmtId="0" fontId="83" fillId="0" borderId="43" applyNumberFormat="0" applyFill="0" applyAlignment="0" applyProtection="0"/>
    <xf numFmtId="0" fontId="79" fillId="0" borderId="0" applyNumberFormat="0" applyFill="0" applyBorder="0" applyAlignment="0" applyProtection="0"/>
    <xf numFmtId="0" fontId="22" fillId="0" borderId="0"/>
    <xf numFmtId="165" fontId="22" fillId="0" borderId="0" applyFont="0" applyFill="0" applyBorder="0" applyAlignment="0" applyProtection="0"/>
    <xf numFmtId="0" fontId="1" fillId="0" borderId="0"/>
    <xf numFmtId="165" fontId="1" fillId="0" borderId="0" applyFon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22" fillId="0" borderId="0"/>
    <xf numFmtId="0" fontId="22"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2" fillId="0" borderId="0">
      <alignment vertical="top"/>
    </xf>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0" fontId="1" fillId="0" borderId="0"/>
    <xf numFmtId="0" fontId="22"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2" fillId="0" borderId="0" applyFon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22"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1" fillId="0" borderId="0"/>
    <xf numFmtId="0" fontId="68" fillId="62" borderId="0" applyNumberFormat="0" applyBorder="0" applyAlignment="0" applyProtection="0"/>
    <xf numFmtId="49" fontId="61" fillId="45" borderId="34">
      <alignment horizontal="left" vertical="top" wrapText="1"/>
    </xf>
    <xf numFmtId="0" fontId="22"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22" fillId="0" borderId="0" applyFont="0" applyFill="0" applyBorder="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83" fillId="0" borderId="43" applyNumberFormat="0" applyFill="0" applyAlignment="0" applyProtection="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65" fillId="0" borderId="0"/>
    <xf numFmtId="0" fontId="47"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65" fillId="0" borderId="0" applyFont="0" applyFill="0" applyBorder="0" applyAlignment="0" applyProtection="0"/>
    <xf numFmtId="165" fontId="65" fillId="0" borderId="0" applyFont="0" applyFill="0" applyBorder="0" applyAlignment="0" applyProtection="0"/>
    <xf numFmtId="0" fontId="65" fillId="0" borderId="0"/>
    <xf numFmtId="0" fontId="22" fillId="0" borderId="0"/>
    <xf numFmtId="0" fontId="47" fillId="0" borderId="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22" fillId="0" borderId="0"/>
    <xf numFmtId="0" fontId="47" fillId="0" borderId="0"/>
    <xf numFmtId="165" fontId="47" fillId="0" borderId="0" applyFont="0" applyFill="0" applyBorder="0" applyAlignment="0" applyProtection="0"/>
    <xf numFmtId="9" fontId="47" fillId="0" borderId="0" applyFont="0" applyFill="0" applyBorder="0" applyAlignment="0" applyProtection="0"/>
    <xf numFmtId="165" fontId="22" fillId="0" borderId="0" applyFont="0" applyFill="0" applyBorder="0" applyAlignment="0" applyProtection="0"/>
    <xf numFmtId="0" fontId="47" fillId="0" borderId="0"/>
    <xf numFmtId="49" fontId="61"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0" borderId="0" applyNumberFormat="0" applyFill="0" applyBorder="0" applyAlignment="0" applyProtection="0"/>
    <xf numFmtId="0" fontId="85"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0" fontId="60" fillId="0" borderId="0" applyNumberFormat="0" applyFill="0" applyBorder="0" applyAlignment="0" applyProtection="0"/>
    <xf numFmtId="0" fontId="50" fillId="0" borderId="25" applyNumberFormat="0" applyFill="0" applyAlignment="0" applyProtection="0"/>
    <xf numFmtId="0" fontId="51" fillId="0" borderId="26" applyNumberFormat="0" applyFill="0" applyAlignment="0" applyProtection="0"/>
    <xf numFmtId="0" fontId="52" fillId="0" borderId="27" applyNumberFormat="0" applyFill="0" applyAlignment="0" applyProtection="0"/>
    <xf numFmtId="0" fontId="52" fillId="0" borderId="0" applyNumberFormat="0" applyFill="0" applyBorder="0" applyAlignment="0" applyProtection="0"/>
    <xf numFmtId="0" fontId="58" fillId="0" borderId="30" applyNumberFormat="0" applyFill="0" applyAlignment="0" applyProtection="0"/>
    <xf numFmtId="0" fontId="65"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84" fillId="0" borderId="0" applyNumberFormat="0" applyFill="0" applyBorder="0" applyAlignment="0" applyProtection="0"/>
    <xf numFmtId="0" fontId="3" fillId="0" borderId="33" applyNumberFormat="0" applyFill="0" applyAlignment="0" applyProtection="0"/>
    <xf numFmtId="0" fontId="59" fillId="0" borderId="0" applyNumberForma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alignment vertical="top"/>
    </xf>
    <xf numFmtId="165" fontId="22" fillId="0" borderId="0" applyFont="0" applyFill="0" applyBorder="0" applyAlignment="0" applyProtection="0"/>
    <xf numFmtId="165" fontId="22" fillId="0" borderId="0" applyFont="0" applyFill="0" applyBorder="0" applyAlignment="0" applyProtection="0"/>
    <xf numFmtId="165" fontId="65" fillId="0" borderId="0" applyFont="0" applyFill="0" applyBorder="0" applyAlignment="0" applyProtection="0"/>
    <xf numFmtId="0" fontId="6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7" fillId="0" borderId="0">
      <alignment vertical="top"/>
    </xf>
    <xf numFmtId="0" fontId="63" fillId="0" borderId="0"/>
    <xf numFmtId="0" fontId="65" fillId="0" borderId="0"/>
    <xf numFmtId="0" fontId="63" fillId="0" borderId="0"/>
    <xf numFmtId="0" fontId="63" fillId="0" borderId="0"/>
    <xf numFmtId="0" fontId="63" fillId="0" borderId="0"/>
    <xf numFmtId="0" fontId="22" fillId="0" borderId="0"/>
    <xf numFmtId="0" fontId="47" fillId="0" borderId="0">
      <alignment vertical="top"/>
    </xf>
    <xf numFmtId="0" fontId="1" fillId="0" borderId="0"/>
    <xf numFmtId="0" fontId="47"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164" fontId="47" fillId="0" borderId="0" applyFont="0" applyFill="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47" fillId="0" borderId="0" applyFont="0" applyFill="0" applyBorder="0" applyAlignment="0" applyProtection="0"/>
    <xf numFmtId="9" fontId="47" fillId="0" borderId="0" applyFont="0" applyFill="0" applyBorder="0" applyAlignment="0" applyProtection="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1" fillId="60" borderId="35" applyNumberFormat="0" applyAlignment="0" applyProtection="0"/>
    <xf numFmtId="165" fontId="64" fillId="0" borderId="0" applyFont="0" applyFill="0" applyBorder="0" applyAlignment="0" applyProtection="0"/>
    <xf numFmtId="164" fontId="47" fillId="0" borderId="0" applyFont="0" applyFill="0" applyBorder="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2"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3" fillId="0" borderId="0"/>
    <xf numFmtId="165" fontId="68" fillId="0" borderId="0" applyFont="0" applyFill="0" applyBorder="0" applyAlignment="0" applyProtection="0"/>
    <xf numFmtId="0" fontId="65"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47" fillId="0" borderId="0" applyFont="0" applyFill="0" applyBorder="0" applyAlignment="0" applyProtection="0"/>
    <xf numFmtId="0" fontId="47" fillId="0" borderId="0"/>
    <xf numFmtId="165" fontId="4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7" fillId="0" borderId="0">
      <alignment vertical="top"/>
    </xf>
    <xf numFmtId="165" fontId="64" fillId="0" borderId="0" applyFont="0" applyFill="0" applyBorder="0" applyAlignment="0" applyProtection="0"/>
    <xf numFmtId="164" fontId="47" fillId="0" borderId="0" applyFont="0" applyFill="0" applyBorder="0" applyAlignment="0" applyProtection="0"/>
    <xf numFmtId="0" fontId="47" fillId="49" borderId="41" applyNumberFormat="0" applyFont="0" applyAlignment="0" applyProtection="0"/>
    <xf numFmtId="9" fontId="47" fillId="0" borderId="0" applyFont="0" applyFill="0" applyBorder="0" applyAlignment="0" applyProtection="0"/>
    <xf numFmtId="0" fontId="1" fillId="0" borderId="0"/>
    <xf numFmtId="165" fontId="1" fillId="0" borderId="0" applyFont="0" applyFill="0" applyBorder="0" applyAlignment="0" applyProtection="0"/>
    <xf numFmtId="0" fontId="47" fillId="0" borderId="0"/>
    <xf numFmtId="165" fontId="47" fillId="0" borderId="0" applyFont="0" applyFill="0" applyBorder="0" applyAlignment="0" applyProtection="0"/>
    <xf numFmtId="9" fontId="4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2"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165" fontId="22" fillId="0" borderId="0" applyFont="0" applyFill="0" applyBorder="0" applyAlignment="0" applyProtection="0"/>
    <xf numFmtId="0" fontId="47" fillId="0" borderId="0">
      <alignment vertical="top"/>
    </xf>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47"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8" fillId="62" borderId="0" applyNumberFormat="0" applyBorder="0" applyAlignment="0" applyProtection="0"/>
    <xf numFmtId="49" fontId="61" fillId="45" borderId="34">
      <alignment horizontal="left" vertical="top" wrapText="1"/>
    </xf>
    <xf numFmtId="0" fontId="22" fillId="0" borderId="0"/>
    <xf numFmtId="0" fontId="47" fillId="0" borderId="0"/>
    <xf numFmtId="165" fontId="47" fillId="0" borderId="0" applyFont="0" applyFill="0" applyBorder="0" applyAlignment="0" applyProtection="0"/>
    <xf numFmtId="165"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165"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165" fontId="22" fillId="0" borderId="0" applyFont="0" applyFill="0" applyBorder="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165" fontId="47" fillId="0" borderId="0" applyFont="0" applyFill="0" applyBorder="0" applyAlignment="0" applyProtection="0"/>
    <xf numFmtId="9" fontId="47" fillId="0" borderId="0" applyFont="0" applyFill="0" applyBorder="0" applyAlignment="0" applyProtection="0"/>
    <xf numFmtId="0" fontId="83" fillId="0" borderId="43" applyNumberFormat="0" applyFill="0" applyAlignment="0" applyProtection="0"/>
    <xf numFmtId="165" fontId="4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165" fontId="65" fillId="0" borderId="0" applyFont="0" applyFill="0" applyBorder="0" applyAlignment="0" applyProtection="0"/>
    <xf numFmtId="0" fontId="22"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22"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5" fillId="0" borderId="0"/>
    <xf numFmtId="165" fontId="65"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87" fillId="0" borderId="0"/>
    <xf numFmtId="165" fontId="87" fillId="0" borderId="0" applyFont="0" applyFill="0" applyBorder="0" applyAlignment="0" applyProtection="0"/>
    <xf numFmtId="9" fontId="87"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65" fillId="0" borderId="0" applyFont="0" applyFill="0" applyBorder="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78" fillId="53" borderId="35" applyNumberFormat="0" applyAlignment="0" applyProtection="0"/>
    <xf numFmtId="0" fontId="1" fillId="0" borderId="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22"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78"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81"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2" fillId="0" borderId="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0" borderId="0"/>
    <xf numFmtId="165" fontId="47" fillId="0" borderId="0" applyFont="0" applyFill="0" applyBorder="0" applyAlignment="0" applyProtection="0"/>
    <xf numFmtId="9" fontId="47" fillId="0" borderId="0" applyFont="0" applyFill="0" applyBorder="0" applyAlignment="0" applyProtection="0"/>
    <xf numFmtId="165" fontId="47" fillId="0" borderId="0" applyFont="0" applyFill="0" applyBorder="0" applyAlignment="0" applyProtection="0"/>
    <xf numFmtId="0" fontId="47" fillId="0" borderId="0"/>
    <xf numFmtId="164" fontId="47" fillId="0" borderId="0" applyFont="0" applyFill="0" applyBorder="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68" fillId="0" borderId="0" applyFont="0" applyFill="0" applyBorder="0" applyAlignment="0" applyProtection="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1"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47"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65"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164" fontId="47" fillId="0" borderId="0" applyFont="0" applyFill="0" applyBorder="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47" fillId="0" borderId="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1" fillId="60" borderId="42" applyNumberFormat="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47" fillId="49" borderId="41" applyNumberFormat="0" applyFont="0" applyAlignment="0" applyProtection="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1"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1" fillId="60" borderId="35" applyNumberFormat="0" applyAlignment="0" applyProtection="0"/>
    <xf numFmtId="0" fontId="83"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83" fillId="0" borderId="43" applyNumberFormat="0" applyFill="0" applyAlignment="0" applyProtection="0"/>
    <xf numFmtId="0" fontId="47"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47"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83"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47" fillId="49" borderId="41" applyNumberFormat="0" applyFont="0" applyAlignment="0" applyProtection="0"/>
    <xf numFmtId="0" fontId="1" fillId="0" borderId="0"/>
    <xf numFmtId="0" fontId="81" fillId="60" borderId="42" applyNumberFormat="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47"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78" fillId="53" borderId="35" applyNumberFormat="0" applyAlignment="0" applyProtection="0"/>
    <xf numFmtId="165" fontId="1" fillId="0" borderId="0" applyFont="0" applyFill="0" applyBorder="0" applyAlignment="0" applyProtection="0"/>
    <xf numFmtId="0" fontId="1" fillId="0" borderId="0"/>
    <xf numFmtId="0" fontId="78"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83" fillId="0" borderId="43" applyNumberFormat="0" applyFill="0" applyAlignment="0" applyProtection="0"/>
    <xf numFmtId="0" fontId="1" fillId="0" borderId="0"/>
    <xf numFmtId="0" fontId="1" fillId="0" borderId="0"/>
    <xf numFmtId="0" fontId="1" fillId="0" borderId="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78" fillId="53" borderId="35" applyNumberFormat="0" applyAlignment="0" applyProtection="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78"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71"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22"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165" fontId="1" fillId="0" borderId="0" applyFont="0" applyFill="0" applyBorder="0" applyAlignment="0" applyProtection="0"/>
    <xf numFmtId="0" fontId="78" fillId="53" borderId="35" applyNumberFormat="0" applyAlignment="0" applyProtection="0"/>
    <xf numFmtId="0" fontId="1" fillId="0" borderId="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78" fillId="53" borderId="35" applyNumberFormat="0" applyAlignment="0" applyProtection="0"/>
    <xf numFmtId="165" fontId="1" fillId="0" borderId="0" applyFont="0" applyFill="0" applyBorder="0" applyAlignment="0" applyProtection="0"/>
    <xf numFmtId="0" fontId="47"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1" fillId="60" borderId="42" applyNumberFormat="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47"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1"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1" fillId="60" borderId="35" applyNumberFormat="0" applyAlignment="0" applyProtection="0"/>
    <xf numFmtId="0" fontId="83"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1" fillId="60" borderId="42" applyNumberFormat="0" applyAlignment="0" applyProtection="0"/>
    <xf numFmtId="0" fontId="83"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83" fillId="0" borderId="43" applyNumberFormat="0" applyFill="0" applyAlignment="0" applyProtection="0"/>
    <xf numFmtId="0" fontId="47"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81" fillId="60" borderId="42" applyNumberFormat="0" applyAlignment="0" applyProtection="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81" fillId="60" borderId="42" applyNumberFormat="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1"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83"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0" fontId="78"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1"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3"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3" fillId="0" borderId="43" applyNumberFormat="0" applyFill="0" applyAlignment="0" applyProtection="0"/>
    <xf numFmtId="0" fontId="47"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47"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49" borderId="41" applyNumberFormat="0" applyFont="0" applyAlignment="0" applyProtection="0"/>
    <xf numFmtId="0" fontId="81"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78" fillId="53"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47" fillId="49" borderId="41" applyNumberFormat="0" applyFon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71" fillId="60"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78" fillId="53" borderId="35"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1" fillId="60" borderId="35" applyNumberForma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47" fillId="49" borderId="41" applyNumberFormat="0" applyFont="0" applyAlignment="0" applyProtection="0"/>
    <xf numFmtId="0" fontId="71" fillId="60" borderId="35" applyNumberFormat="0" applyAlignment="0" applyProtection="0"/>
    <xf numFmtId="0" fontId="71" fillId="60" borderId="35"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47" fillId="49" borderId="41" applyNumberFormat="0" applyFon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1" fillId="60" borderId="42" applyNumberFormat="0" applyAlignment="0" applyProtection="0"/>
    <xf numFmtId="0" fontId="78" fillId="53" borderId="35" applyNumberFormat="0" applyAlignment="0" applyProtection="0"/>
    <xf numFmtId="0" fontId="71" fillId="60"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78" fillId="53" borderId="35" applyNumberForma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83" fillId="0" borderId="43" applyNumberFormat="0" applyFill="0" applyAlignment="0" applyProtection="0"/>
    <xf numFmtId="0" fontId="71" fillId="60" borderId="35" applyNumberFormat="0" applyAlignment="0" applyProtection="0"/>
    <xf numFmtId="0" fontId="78" fillId="53"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71" fillId="60" borderId="35" applyNumberFormat="0" applyAlignment="0" applyProtection="0"/>
    <xf numFmtId="0" fontId="81" fillId="60" borderId="42" applyNumberFormat="0" applyAlignment="0" applyProtection="0"/>
    <xf numFmtId="0" fontId="71" fillId="60" borderId="35" applyNumberFormat="0" applyAlignment="0" applyProtection="0"/>
    <xf numFmtId="0" fontId="81" fillId="60" borderId="42" applyNumberFormat="0" applyAlignment="0" applyProtection="0"/>
    <xf numFmtId="0" fontId="81" fillId="60" borderId="42" applyNumberFormat="0" applyAlignment="0" applyProtection="0"/>
    <xf numFmtId="0" fontId="83" fillId="0" borderId="43" applyNumberFormat="0" applyFill="0" applyAlignment="0" applyProtection="0"/>
    <xf numFmtId="0" fontId="81" fillId="60" borderId="42" applyNumberFormat="0" applyAlignment="0" applyProtection="0"/>
    <xf numFmtId="0" fontId="71" fillId="60" borderId="35" applyNumberFormat="0" applyAlignment="0" applyProtection="0"/>
    <xf numFmtId="0" fontId="78" fillId="53" borderId="35" applyNumberFormat="0" applyAlignment="0" applyProtection="0"/>
    <xf numFmtId="0" fontId="81" fillId="60" borderId="42"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71" fillId="60" borderId="35" applyNumberFormat="0" applyAlignment="0" applyProtection="0"/>
    <xf numFmtId="0" fontId="83" fillId="0" borderId="43" applyNumberFormat="0" applyFill="0" applyAlignment="0" applyProtection="0"/>
    <xf numFmtId="0" fontId="83" fillId="0" borderId="43" applyNumberFormat="0" applyFill="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47" fillId="49" borderId="41" applyNumberFormat="0" applyFont="0" applyAlignment="0" applyProtection="0"/>
    <xf numFmtId="0" fontId="71" fillId="60" borderId="35" applyNumberFormat="0" applyAlignment="0" applyProtection="0"/>
    <xf numFmtId="0" fontId="47" fillId="49" borderId="41" applyNumberFormat="0" applyFont="0" applyAlignment="0" applyProtection="0"/>
    <xf numFmtId="0" fontId="81" fillId="60" borderId="42" applyNumberFormat="0" applyAlignment="0" applyProtection="0"/>
    <xf numFmtId="0" fontId="81" fillId="60" borderId="42" applyNumberFormat="0" applyAlignment="0" applyProtection="0"/>
    <xf numFmtId="0" fontId="47" fillId="49" borderId="41" applyNumberFormat="0" applyFont="0" applyAlignment="0" applyProtection="0"/>
    <xf numFmtId="0" fontId="83" fillId="0" borderId="43" applyNumberFormat="0" applyFill="0" applyAlignment="0" applyProtection="0"/>
    <xf numFmtId="0" fontId="78" fillId="53" borderId="35" applyNumberFormat="0" applyAlignment="0" applyProtection="0"/>
    <xf numFmtId="0" fontId="47" fillId="49" borderId="41" applyNumberFormat="0" applyFont="0" applyAlignment="0" applyProtection="0"/>
    <xf numFmtId="0" fontId="71" fillId="60" borderId="35" applyNumberFormat="0" applyAlignment="0" applyProtection="0"/>
    <xf numFmtId="0" fontId="78" fillId="53" borderId="35" applyNumberFormat="0" applyAlignment="0" applyProtection="0"/>
    <xf numFmtId="0" fontId="47" fillId="49" borderId="41" applyNumberFormat="0" applyFont="0" applyAlignment="0" applyProtection="0"/>
  </cellStyleXfs>
  <cellXfs count="404">
    <xf numFmtId="0" fontId="0" fillId="0" borderId="0" xfId="0"/>
    <xf numFmtId="0" fontId="7" fillId="0" borderId="0" xfId="0" applyFont="1"/>
    <xf numFmtId="0" fontId="0" fillId="4" borderId="0" xfId="0" applyFill="1"/>
    <xf numFmtId="0" fontId="3" fillId="0" borderId="0" xfId="0" applyFont="1"/>
    <xf numFmtId="0" fontId="15" fillId="0" borderId="0" xfId="0" applyFont="1"/>
    <xf numFmtId="0" fontId="15" fillId="0" borderId="0" xfId="0" applyFont="1" applyAlignment="1">
      <alignment horizontal="center" vertical="center"/>
    </xf>
    <xf numFmtId="0" fontId="15" fillId="0" borderId="0" xfId="0" applyFont="1" applyAlignment="1">
      <alignment vertical="center" wrapText="1"/>
    </xf>
    <xf numFmtId="0" fontId="14" fillId="0" borderId="0" xfId="0" applyFont="1"/>
    <xf numFmtId="0" fontId="15" fillId="0" borderId="0" xfId="0" applyFont="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xf>
    <xf numFmtId="0" fontId="24" fillId="0" borderId="14" xfId="0" applyFont="1" applyBorder="1" applyAlignment="1">
      <alignment horizontal="center" vertical="center" wrapText="1"/>
    </xf>
    <xf numFmtId="0" fontId="26" fillId="0" borderId="0" xfId="0" applyFont="1" applyAlignment="1">
      <alignment vertical="center" wrapText="1"/>
    </xf>
    <xf numFmtId="0" fontId="26" fillId="6" borderId="0" xfId="0" applyFont="1" applyFill="1" applyAlignment="1">
      <alignment horizontal="center" vertical="center" wrapText="1"/>
    </xf>
    <xf numFmtId="0" fontId="27" fillId="0" borderId="15"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center" vertical="center" wrapText="1"/>
    </xf>
    <xf numFmtId="0" fontId="26" fillId="7" borderId="16" xfId="0" applyFont="1" applyFill="1" applyBorder="1" applyAlignment="1">
      <alignment horizontal="center" vertical="center" wrapText="1"/>
    </xf>
    <xf numFmtId="0" fontId="28" fillId="0" borderId="0" xfId="0" applyFont="1" applyAlignment="1">
      <alignment horizontal="center" vertical="center" wrapText="1"/>
    </xf>
    <xf numFmtId="0" fontId="29" fillId="0" borderId="17" xfId="2" quotePrefix="1" applyFont="1" applyFill="1" applyBorder="1" applyAlignment="1">
      <alignment horizontal="center" vertical="center" wrapText="1"/>
    </xf>
    <xf numFmtId="0" fontId="29" fillId="0" borderId="17" xfId="2" applyFont="1" applyFill="1" applyBorder="1" applyAlignment="1">
      <alignment horizontal="center" vertical="center" wrapText="1"/>
    </xf>
    <xf numFmtId="0" fontId="29" fillId="0" borderId="18" xfId="2" quotePrefix="1" applyFont="1" applyFill="1" applyBorder="1" applyAlignment="1">
      <alignment horizontal="center" vertical="center" wrapText="1"/>
    </xf>
    <xf numFmtId="0" fontId="29" fillId="0" borderId="0" xfId="2" quotePrefix="1" applyFont="1" applyFill="1" applyBorder="1" applyAlignment="1">
      <alignment horizontal="center" vertical="center" wrapText="1"/>
    </xf>
    <xf numFmtId="0" fontId="26" fillId="7" borderId="0" xfId="0" applyFont="1" applyFill="1" applyAlignment="1">
      <alignment horizontal="center" vertical="center" wrapText="1"/>
    </xf>
    <xf numFmtId="0" fontId="28" fillId="7" borderId="0" xfId="0" applyFont="1" applyFill="1" applyAlignment="1">
      <alignment horizontal="center" vertical="center" wrapText="1"/>
    </xf>
    <xf numFmtId="0" fontId="24" fillId="7" borderId="0" xfId="0" applyFont="1" applyFill="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7" fillId="0" borderId="0" xfId="0" quotePrefix="1" applyFont="1" applyAlignment="1">
      <alignment horizontal="center" vertical="center" wrapText="1"/>
    </xf>
    <xf numFmtId="0" fontId="32" fillId="0" borderId="0" xfId="2" applyFont="1" applyFill="1" applyBorder="1" applyAlignment="1">
      <alignment horizontal="center" vertical="center" wrapText="1"/>
    </xf>
    <xf numFmtId="0" fontId="27" fillId="0" borderId="0" xfId="0" applyFont="1" applyAlignment="1" applyProtection="1">
      <alignment horizontal="center" vertical="center" wrapText="1"/>
      <protection locked="0"/>
    </xf>
    <xf numFmtId="0" fontId="30" fillId="0" borderId="0" xfId="0" quotePrefix="1" applyFont="1" applyAlignment="1">
      <alignment horizontal="center" vertical="center" wrapText="1"/>
    </xf>
    <xf numFmtId="0" fontId="30" fillId="8" borderId="0" xfId="0" applyFont="1" applyFill="1" applyAlignment="1">
      <alignment horizontal="center" vertical="center" wrapText="1"/>
    </xf>
    <xf numFmtId="0" fontId="33" fillId="8" borderId="0" xfId="0" quotePrefix="1" applyFont="1" applyFill="1" applyAlignment="1">
      <alignment horizontal="center" vertical="center" wrapText="1"/>
    </xf>
    <xf numFmtId="0" fontId="28" fillId="8" borderId="0" xfId="0" applyFont="1" applyFill="1" applyAlignment="1">
      <alignment horizontal="center" vertical="center" wrapText="1"/>
    </xf>
    <xf numFmtId="0" fontId="34" fillId="8" borderId="0" xfId="0" applyFont="1" applyFill="1" applyAlignment="1">
      <alignment horizontal="center" vertical="center" wrapText="1"/>
    </xf>
    <xf numFmtId="166" fontId="27" fillId="0" borderId="0" xfId="0" applyNumberFormat="1" applyFont="1" applyAlignment="1">
      <alignment horizontal="center" vertical="center" wrapText="1"/>
    </xf>
    <xf numFmtId="0" fontId="35" fillId="0" borderId="0" xfId="0" applyFont="1" applyAlignment="1">
      <alignment horizontal="center" vertical="center" wrapText="1"/>
    </xf>
    <xf numFmtId="167" fontId="27" fillId="0" borderId="0" xfId="1" applyNumberFormat="1" applyFont="1" applyFill="1" applyBorder="1" applyAlignment="1">
      <alignment horizontal="center" vertical="center" wrapText="1"/>
    </xf>
    <xf numFmtId="9" fontId="27" fillId="0" borderId="0" xfId="1" applyFont="1" applyFill="1" applyBorder="1" applyAlignment="1">
      <alignment horizontal="center" vertical="center" wrapText="1"/>
    </xf>
    <xf numFmtId="3"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166"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0" fontId="31" fillId="0" borderId="0" xfId="0" applyFont="1" applyAlignment="1">
      <alignment horizontal="right" vertical="center" wrapText="1"/>
    </xf>
    <xf numFmtId="9" fontId="27" fillId="0" borderId="0" xfId="1" quotePrefix="1" applyFont="1" applyFill="1" applyBorder="1" applyAlignment="1">
      <alignment horizontal="center" vertical="center" wrapText="1"/>
    </xf>
    <xf numFmtId="0" fontId="30" fillId="8" borderId="0" xfId="0" quotePrefix="1" applyFont="1" applyFill="1" applyAlignment="1">
      <alignment horizontal="center" vertical="center" wrapText="1"/>
    </xf>
    <xf numFmtId="0" fontId="36" fillId="8" borderId="0" xfId="0" applyFont="1" applyFill="1" applyAlignment="1">
      <alignment horizontal="center" vertical="center" wrapText="1"/>
    </xf>
    <xf numFmtId="0" fontId="34" fillId="0" borderId="0" xfId="0" applyFont="1" applyAlignment="1">
      <alignment horizontal="center" vertical="center" wrapText="1"/>
    </xf>
    <xf numFmtId="0" fontId="24" fillId="0" borderId="0" xfId="0" quotePrefix="1" applyFont="1" applyAlignment="1">
      <alignment horizontal="center" vertical="center" wrapText="1"/>
    </xf>
    <xf numFmtId="0" fontId="33" fillId="8" borderId="0" xfId="0" applyFont="1" applyFill="1" applyAlignment="1">
      <alignment horizontal="center" vertical="center" wrapText="1"/>
    </xf>
    <xf numFmtId="167" fontId="24" fillId="0" borderId="0" xfId="1" quotePrefix="1" applyNumberFormat="1" applyFont="1" applyFill="1" applyBorder="1" applyAlignment="1">
      <alignment horizontal="center" vertical="center" wrapText="1"/>
    </xf>
    <xf numFmtId="0" fontId="31" fillId="0" borderId="0" xfId="0" quotePrefix="1" applyFont="1" applyAlignment="1">
      <alignment horizontal="right" vertical="center" wrapText="1"/>
    </xf>
    <xf numFmtId="0" fontId="24" fillId="0" borderId="0" xfId="0" applyFont="1" applyAlignment="1">
      <alignment horizontal="center"/>
    </xf>
    <xf numFmtId="0" fontId="24" fillId="0" borderId="0" xfId="0" applyFont="1"/>
    <xf numFmtId="0" fontId="29" fillId="0" borderId="0" xfId="2" applyFont="1" applyFill="1" applyBorder="1" applyAlignment="1">
      <alignment horizontal="center"/>
    </xf>
    <xf numFmtId="0" fontId="27" fillId="0" borderId="15" xfId="0" applyFont="1" applyBorder="1" applyAlignment="1" applyProtection="1">
      <alignment horizontal="center" vertical="center" wrapText="1"/>
      <protection locked="0"/>
    </xf>
    <xf numFmtId="0" fontId="29" fillId="0" borderId="17" xfId="2" applyFont="1" applyFill="1" applyBorder="1" applyAlignment="1" applyProtection="1">
      <alignment horizontal="center" vertical="center" wrapText="1"/>
    </xf>
    <xf numFmtId="0" fontId="29" fillId="0" borderId="0" xfId="2" quotePrefix="1" applyFont="1" applyFill="1" applyBorder="1" applyAlignment="1" applyProtection="1">
      <alignment horizontal="center" vertical="center" wrapText="1"/>
    </xf>
    <xf numFmtId="0" fontId="27" fillId="0" borderId="0" xfId="0" applyFont="1" applyAlignment="1">
      <alignment horizontal="right" vertical="center" wrapText="1"/>
    </xf>
    <xf numFmtId="167" fontId="27" fillId="0" borderId="0" xfId="1" applyNumberFormat="1" applyFont="1" applyFill="1" applyBorder="1" applyAlignment="1" applyProtection="1">
      <alignment horizontal="center" vertical="center" wrapText="1"/>
    </xf>
    <xf numFmtId="167" fontId="27" fillId="0" borderId="0" xfId="0" applyNumberFormat="1" applyFont="1" applyAlignment="1">
      <alignment horizontal="center" vertical="center" wrapText="1"/>
    </xf>
    <xf numFmtId="0" fontId="41" fillId="0" borderId="0" xfId="0" applyFont="1" applyAlignment="1">
      <alignment horizontal="center" vertical="center" wrapText="1"/>
    </xf>
    <xf numFmtId="167" fontId="24"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protection locked="0"/>
    </xf>
    <xf numFmtId="9" fontId="27" fillId="0" borderId="0" xfId="1" applyFont="1" applyFill="1" applyBorder="1" applyAlignment="1" applyProtection="1">
      <alignment horizontal="center" vertical="center" wrapText="1"/>
    </xf>
    <xf numFmtId="9" fontId="31" fillId="0" borderId="0" xfId="1" applyFont="1" applyFill="1" applyBorder="1" applyAlignment="1" applyProtection="1">
      <alignment horizontal="center" vertical="center" wrapText="1"/>
    </xf>
    <xf numFmtId="0" fontId="30" fillId="9" borderId="0" xfId="0" applyFont="1" applyFill="1" applyAlignment="1">
      <alignment horizontal="center" vertical="center" wrapText="1"/>
    </xf>
    <xf numFmtId="0" fontId="42" fillId="9" borderId="0" xfId="0" quotePrefix="1" applyFont="1" applyFill="1" applyAlignment="1">
      <alignment horizontal="center" vertical="center" wrapText="1"/>
    </xf>
    <xf numFmtId="0" fontId="34" fillId="9" borderId="0" xfId="0" applyFont="1" applyFill="1" applyAlignment="1">
      <alignment horizontal="center" vertical="center" wrapText="1"/>
    </xf>
    <xf numFmtId="0" fontId="33" fillId="0" borderId="0" xfId="0" quotePrefix="1" applyFont="1" applyAlignment="1">
      <alignment horizontal="center" vertical="center" wrapText="1"/>
    </xf>
    <xf numFmtId="3" fontId="27" fillId="0" borderId="0" xfId="0" applyNumberFormat="1" applyFont="1" applyAlignment="1">
      <alignment horizontal="center" vertical="center" wrapText="1"/>
    </xf>
    <xf numFmtId="167" fontId="27" fillId="0" borderId="0" xfId="1" quotePrefix="1" applyNumberFormat="1" applyFont="1" applyFill="1" applyBorder="1" applyAlignment="1" applyProtection="1">
      <alignment horizontal="center" vertical="center" wrapText="1"/>
    </xf>
    <xf numFmtId="0" fontId="24" fillId="0" borderId="0" xfId="0" quotePrefix="1" applyFont="1" applyAlignment="1">
      <alignment horizontal="center"/>
    </xf>
    <xf numFmtId="166" fontId="27"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7" fillId="10" borderId="0" xfId="0" applyFont="1" applyFill="1" applyAlignment="1">
      <alignment horizontal="center" vertical="center" wrapText="1"/>
    </xf>
    <xf numFmtId="3" fontId="24" fillId="0" borderId="0" xfId="0" quotePrefix="1" applyNumberFormat="1" applyFont="1" applyAlignment="1">
      <alignment horizontal="center" vertical="center" wrapText="1"/>
    </xf>
    <xf numFmtId="167" fontId="33" fillId="8" borderId="0" xfId="1" applyNumberFormat="1" applyFont="1" applyFill="1" applyBorder="1" applyAlignment="1">
      <alignment horizontal="center" vertical="center" wrapText="1"/>
    </xf>
    <xf numFmtId="167" fontId="30" fillId="8" borderId="0" xfId="1" applyNumberFormat="1" applyFont="1" applyFill="1" applyBorder="1" applyAlignment="1">
      <alignment horizontal="center" vertical="center" wrapText="1"/>
    </xf>
    <xf numFmtId="0" fontId="26" fillId="7" borderId="19" xfId="0" applyFont="1" applyFill="1" applyBorder="1" applyAlignment="1">
      <alignment horizontal="center" vertical="center" wrapText="1"/>
    </xf>
    <xf numFmtId="0" fontId="29" fillId="0" borderId="19" xfId="2" applyFont="1" applyFill="1" applyBorder="1" applyAlignment="1">
      <alignment horizontal="center" vertical="center" wrapText="1"/>
    </xf>
    <xf numFmtId="0" fontId="44" fillId="7" borderId="0" xfId="0" applyFont="1" applyFill="1" applyAlignment="1">
      <alignment horizontal="center" vertical="center" wrapText="1"/>
    </xf>
    <xf numFmtId="0" fontId="27" fillId="0" borderId="0" xfId="0" quotePrefix="1" applyFont="1" applyAlignment="1" applyProtection="1">
      <alignment horizontal="center" vertical="center" wrapText="1"/>
      <protection locked="0"/>
    </xf>
    <xf numFmtId="0" fontId="28" fillId="0" borderId="0" xfId="0" quotePrefix="1" applyFont="1" applyAlignment="1">
      <alignment horizontal="center" vertical="center" wrapText="1"/>
    </xf>
    <xf numFmtId="0" fontId="27" fillId="11" borderId="0" xfId="0" quotePrefix="1" applyFont="1" applyFill="1" applyAlignment="1">
      <alignment horizontal="center" vertical="center" wrapText="1"/>
    </xf>
    <xf numFmtId="0" fontId="30" fillId="0" borderId="0" xfId="0" quotePrefix="1" applyFont="1" applyAlignment="1">
      <alignment horizontal="left" vertical="center" wrapText="1"/>
    </xf>
    <xf numFmtId="0" fontId="30" fillId="0" borderId="0" xfId="0" applyFont="1" applyAlignment="1">
      <alignment horizontal="left" vertical="center" wrapText="1"/>
    </xf>
    <xf numFmtId="0" fontId="46" fillId="0" borderId="0" xfId="0" applyFont="1" applyAlignment="1">
      <alignment horizontal="center" vertical="center" wrapText="1"/>
    </xf>
    <xf numFmtId="0" fontId="31" fillId="0" borderId="0" xfId="0" applyFont="1" applyAlignment="1" applyProtection="1">
      <alignment horizontal="center" vertical="center" wrapText="1"/>
      <protection locked="0"/>
    </xf>
    <xf numFmtId="14" fontId="46" fillId="0" borderId="0" xfId="0" applyNumberFormat="1" applyFont="1" applyAlignment="1">
      <alignment horizontal="center" vertical="center" wrapText="1"/>
    </xf>
    <xf numFmtId="0" fontId="27" fillId="0" borderId="21" xfId="0" applyFont="1" applyBorder="1" applyAlignment="1">
      <alignment horizontal="center" vertical="center" wrapText="1"/>
    </xf>
    <xf numFmtId="0" fontId="27" fillId="0" borderId="20" xfId="0" applyFont="1" applyBorder="1" applyAlignment="1">
      <alignment horizontal="center" vertical="center" wrapText="1"/>
    </xf>
    <xf numFmtId="0" fontId="29" fillId="0" borderId="24" xfId="2" quotePrefix="1" applyFont="1" applyFill="1" applyBorder="1" applyAlignment="1">
      <alignment horizontal="center" vertical="center" wrapText="1"/>
    </xf>
    <xf numFmtId="0" fontId="27" fillId="0" borderId="24" xfId="0" applyFont="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31" fillId="0" borderId="0" xfId="0" applyFont="1" applyAlignment="1" applyProtection="1">
      <alignment horizontal="right" vertical="center" wrapText="1"/>
      <protection locked="0"/>
    </xf>
    <xf numFmtId="166" fontId="35" fillId="0" borderId="0" xfId="0" applyNumberFormat="1" applyFont="1" applyAlignment="1" applyProtection="1">
      <alignment horizontal="center" vertical="center" wrapText="1"/>
      <protection locked="0"/>
    </xf>
    <xf numFmtId="1" fontId="27" fillId="0" borderId="0" xfId="0" applyNumberFormat="1" applyFont="1" applyAlignment="1" applyProtection="1">
      <alignment horizontal="center" vertical="center" wrapText="1"/>
      <protection locked="0"/>
    </xf>
    <xf numFmtId="3" fontId="27" fillId="0" borderId="0" xfId="0" applyNumberFormat="1"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9" fontId="31" fillId="0" borderId="0" xfId="1" applyFont="1" applyFill="1" applyBorder="1" applyAlignment="1" applyProtection="1">
      <alignment horizontal="center" vertical="center" wrapText="1"/>
      <protection locked="0"/>
    </xf>
    <xf numFmtId="0" fontId="42" fillId="9" borderId="0" xfId="0" applyFont="1" applyFill="1" applyAlignment="1">
      <alignment horizontal="center" vertical="center" wrapText="1"/>
    </xf>
    <xf numFmtId="0" fontId="33" fillId="9" borderId="0" xfId="0" applyFont="1" applyFill="1" applyAlignment="1">
      <alignment horizontal="center" vertical="center" wrapText="1"/>
    </xf>
    <xf numFmtId="167" fontId="35" fillId="0" borderId="0" xfId="1" applyNumberFormat="1" applyFont="1" applyFill="1" applyBorder="1" applyAlignment="1" applyProtection="1">
      <alignment horizontal="center" vertical="center" wrapText="1"/>
      <protection locked="0"/>
    </xf>
    <xf numFmtId="167" fontId="24" fillId="0" borderId="0" xfId="0" applyNumberFormat="1" applyFont="1" applyAlignment="1">
      <alignment horizontal="center" vertical="center" wrapText="1"/>
    </xf>
    <xf numFmtId="3" fontId="27" fillId="0" borderId="0" xfId="0" applyNumberFormat="1" applyFont="1" applyAlignment="1">
      <alignment horizontal="center" vertical="center"/>
    </xf>
    <xf numFmtId="0" fontId="24" fillId="0" borderId="0" xfId="0" applyFont="1" applyAlignment="1">
      <alignment horizontal="center" vertical="center"/>
    </xf>
    <xf numFmtId="0" fontId="27" fillId="0" borderId="15" xfId="0" applyFont="1" applyBorder="1" applyAlignment="1" applyProtection="1">
      <alignment horizontal="center" vertical="center"/>
      <protection locked="0"/>
    </xf>
    <xf numFmtId="0" fontId="26" fillId="0" borderId="0" xfId="0" applyFont="1" applyAlignment="1">
      <alignment vertical="center"/>
    </xf>
    <xf numFmtId="0" fontId="27" fillId="0" borderId="0" xfId="0" applyFont="1" applyAlignment="1">
      <alignment horizontal="center" vertical="center"/>
    </xf>
    <xf numFmtId="0" fontId="26" fillId="0" borderId="0" xfId="0" applyFont="1" applyAlignment="1">
      <alignment horizontal="center" vertical="center"/>
    </xf>
    <xf numFmtId="0" fontId="28" fillId="0" borderId="0" xfId="0" applyFont="1" applyAlignment="1">
      <alignment horizontal="center" vertical="center"/>
    </xf>
    <xf numFmtId="0" fontId="28" fillId="7" borderId="0" xfId="0" applyFont="1" applyFill="1" applyAlignment="1">
      <alignment horizontal="center" vertical="center"/>
    </xf>
    <xf numFmtId="0" fontId="30" fillId="8" borderId="0" xfId="0" applyFont="1" applyFill="1" applyAlignment="1">
      <alignment horizontal="center" vertical="center"/>
    </xf>
    <xf numFmtId="0" fontId="34" fillId="8" borderId="0" xfId="0" applyFont="1" applyFill="1" applyAlignment="1">
      <alignment horizontal="center" vertical="center"/>
    </xf>
    <xf numFmtId="166" fontId="27" fillId="0" borderId="0" xfId="0" applyNumberFormat="1" applyFont="1" applyAlignment="1">
      <alignment horizontal="center" vertical="center"/>
    </xf>
    <xf numFmtId="167" fontId="27" fillId="0" borderId="0" xfId="0" quotePrefix="1" applyNumberFormat="1" applyFont="1" applyAlignment="1">
      <alignment horizontal="center" vertical="center"/>
    </xf>
    <xf numFmtId="167" fontId="27" fillId="0" borderId="0" xfId="1" applyNumberFormat="1" applyFont="1" applyFill="1" applyBorder="1" applyAlignment="1" applyProtection="1">
      <alignment horizontal="center" vertical="center"/>
    </xf>
    <xf numFmtId="0" fontId="35" fillId="0" borderId="0" xfId="0" applyFont="1" applyAlignment="1">
      <alignment horizontal="center" vertical="center"/>
    </xf>
    <xf numFmtId="0" fontId="28" fillId="8" borderId="0" xfId="0" applyFont="1" applyFill="1" applyAlignment="1">
      <alignment horizontal="center" vertical="center"/>
    </xf>
    <xf numFmtId="167" fontId="27" fillId="0" borderId="0" xfId="0" applyNumberFormat="1" applyFont="1" applyAlignment="1">
      <alignment horizontal="center" vertical="center"/>
    </xf>
    <xf numFmtId="167" fontId="24" fillId="0" borderId="0" xfId="1" applyNumberFormat="1" applyFont="1" applyFill="1" applyBorder="1" applyAlignment="1" applyProtection="1">
      <alignment horizontal="center" vertical="center"/>
    </xf>
    <xf numFmtId="0" fontId="30" fillId="9" borderId="0" xfId="0" applyFont="1" applyFill="1" applyAlignment="1">
      <alignment horizontal="center" vertical="center"/>
    </xf>
    <xf numFmtId="0" fontId="34" fillId="9" borderId="0" xfId="0" applyFont="1" applyFill="1" applyAlignment="1">
      <alignment horizontal="center" vertical="center"/>
    </xf>
    <xf numFmtId="0" fontId="30" fillId="0" borderId="0" xfId="0" applyFont="1" applyAlignment="1">
      <alignment horizontal="center" vertical="center"/>
    </xf>
    <xf numFmtId="0" fontId="34" fillId="0" borderId="0" xfId="0" applyFont="1" applyAlignment="1">
      <alignment horizontal="center" vertical="center"/>
    </xf>
    <xf numFmtId="0" fontId="27" fillId="0" borderId="0" xfId="0" quotePrefix="1" applyFont="1" applyAlignment="1">
      <alignment horizontal="center" vertical="center"/>
    </xf>
    <xf numFmtId="9" fontId="27" fillId="0" borderId="0" xfId="1" applyFont="1" applyFill="1" applyBorder="1" applyAlignment="1" applyProtection="1">
      <alignment horizontal="center" vertical="center"/>
    </xf>
    <xf numFmtId="166" fontId="27" fillId="0" borderId="0" xfId="0" quotePrefix="1" applyNumberFormat="1" applyFont="1" applyAlignment="1">
      <alignment horizontal="center" vertical="center"/>
    </xf>
    <xf numFmtId="3" fontId="27" fillId="0" borderId="0" xfId="0" quotePrefix="1" applyNumberFormat="1" applyFont="1" applyAlignment="1">
      <alignment horizontal="center" vertical="center"/>
    </xf>
    <xf numFmtId="167" fontId="27" fillId="0" borderId="0" xfId="1" quotePrefix="1" applyNumberFormat="1" applyFont="1" applyFill="1" applyBorder="1" applyAlignment="1" applyProtection="1">
      <alignment horizontal="center" vertical="center"/>
    </xf>
    <xf numFmtId="10" fontId="27" fillId="0" borderId="0" xfId="0" quotePrefix="1" applyNumberFormat="1" applyFont="1" applyAlignment="1">
      <alignment horizontal="center" vertical="center"/>
    </xf>
    <xf numFmtId="167" fontId="35" fillId="0" borderId="0" xfId="1" applyNumberFormat="1" applyFont="1" applyFill="1" applyBorder="1" applyAlignment="1" applyProtection="1">
      <alignment horizontal="center" vertical="center"/>
    </xf>
    <xf numFmtId="0" fontId="33" fillId="8" borderId="0" xfId="0" quotePrefix="1" applyFont="1" applyFill="1" applyAlignment="1">
      <alignment horizontal="center" vertical="center"/>
    </xf>
    <xf numFmtId="0" fontId="27" fillId="0" borderId="0" xfId="0" applyFont="1" applyAlignment="1" applyProtection="1">
      <alignment horizontal="center" vertical="center"/>
      <protection locked="0"/>
    </xf>
    <xf numFmtId="167" fontId="27" fillId="0" borderId="0" xfId="1" applyNumberFormat="1" applyFont="1" applyFill="1" applyBorder="1" applyAlignment="1">
      <alignment horizontal="center" vertical="center"/>
    </xf>
    <xf numFmtId="0" fontId="33" fillId="8" borderId="0" xfId="0" applyFont="1" applyFill="1" applyAlignment="1">
      <alignment horizontal="center" vertical="center"/>
    </xf>
    <xf numFmtId="166" fontId="27" fillId="0" borderId="0" xfId="0" applyNumberFormat="1"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14" xfId="0" applyFont="1" applyBorder="1" applyAlignment="1">
      <alignment horizontal="center" vertical="center"/>
    </xf>
    <xf numFmtId="0" fontId="27" fillId="0" borderId="15" xfId="0" applyFont="1" applyBorder="1" applyAlignment="1">
      <alignment horizontal="center" vertical="center"/>
    </xf>
    <xf numFmtId="169" fontId="27" fillId="0" borderId="0" xfId="0" applyNumberFormat="1" applyFont="1" applyAlignment="1">
      <alignment horizontal="center" vertical="center"/>
    </xf>
    <xf numFmtId="0" fontId="26" fillId="7" borderId="0" xfId="0" applyFont="1" applyFill="1" applyAlignment="1">
      <alignment horizontal="center" vertical="center"/>
    </xf>
    <xf numFmtId="0" fontId="30" fillId="8" borderId="0" xfId="0" quotePrefix="1" applyFont="1" applyFill="1" applyAlignment="1">
      <alignment horizontal="center" vertical="center"/>
    </xf>
    <xf numFmtId="168" fontId="27" fillId="0" borderId="0" xfId="0" applyNumberFormat="1" applyFont="1" applyAlignment="1">
      <alignment horizontal="center" vertical="center"/>
    </xf>
    <xf numFmtId="0" fontId="29" fillId="0" borderId="0" xfId="2" applyFont="1" applyFill="1" applyBorder="1" applyAlignment="1">
      <alignment horizontal="center" vertical="center"/>
    </xf>
    <xf numFmtId="0" fontId="26" fillId="7" borderId="0" xfId="0" applyFont="1" applyFill="1" applyAlignment="1">
      <alignment horizontal="left" vertical="center"/>
    </xf>
    <xf numFmtId="164" fontId="23" fillId="12" borderId="0" xfId="13" applyFont="1" applyFill="1" applyAlignment="1">
      <alignment horizontal="left" vertical="center"/>
    </xf>
    <xf numFmtId="164" fontId="24" fillId="12" borderId="0" xfId="13" applyFont="1" applyFill="1" applyAlignment="1">
      <alignment horizontal="center" vertical="center"/>
    </xf>
    <xf numFmtId="164" fontId="26" fillId="13" borderId="0" xfId="13" applyFont="1" applyFill="1" applyAlignment="1">
      <alignment horizontal="center" vertical="center"/>
    </xf>
    <xf numFmtId="164" fontId="27" fillId="12" borderId="0" xfId="13" applyFont="1" applyFill="1" applyAlignment="1">
      <alignment horizontal="center" vertical="center"/>
    </xf>
    <xf numFmtId="164" fontId="26" fillId="13" borderId="0" xfId="13" applyFont="1" applyFill="1" applyBorder="1" applyAlignment="1">
      <alignment horizontal="center" vertical="center"/>
    </xf>
    <xf numFmtId="164" fontId="29" fillId="12" borderId="0" xfId="13" applyFont="1" applyFill="1" applyBorder="1" applyAlignment="1" applyProtection="1">
      <alignment horizontal="center" vertical="center"/>
    </xf>
    <xf numFmtId="164" fontId="29" fillId="12" borderId="0" xfId="13" quotePrefix="1" applyFont="1" applyFill="1" applyBorder="1" applyAlignment="1" applyProtection="1">
      <alignment horizontal="right" vertical="center"/>
    </xf>
    <xf numFmtId="164" fontId="29" fillId="12" borderId="0" xfId="13" quotePrefix="1" applyFont="1" applyFill="1" applyBorder="1" applyAlignment="1" applyProtection="1">
      <alignment horizontal="center" vertical="center"/>
    </xf>
    <xf numFmtId="164" fontId="33" fillId="13" borderId="0" xfId="13" quotePrefix="1" applyFont="1" applyFill="1" applyAlignment="1">
      <alignment horizontal="center" vertical="center"/>
    </xf>
    <xf numFmtId="164" fontId="31" fillId="12" borderId="0" xfId="13" applyFont="1" applyFill="1" applyAlignment="1">
      <alignment horizontal="right" vertical="center"/>
    </xf>
    <xf numFmtId="164" fontId="31" fillId="12" borderId="0" xfId="13" applyFont="1" applyFill="1" applyAlignment="1">
      <alignment horizontal="center" vertical="center"/>
    </xf>
    <xf numFmtId="164" fontId="27" fillId="12" borderId="0" xfId="13" quotePrefix="1" applyFont="1" applyFill="1" applyAlignment="1">
      <alignment horizontal="center" vertical="center"/>
    </xf>
    <xf numFmtId="164" fontId="33" fillId="13" borderId="0" xfId="13" applyFont="1" applyFill="1" applyAlignment="1">
      <alignment horizontal="center" vertical="center"/>
    </xf>
    <xf numFmtId="164" fontId="24" fillId="12" borderId="0" xfId="13" quotePrefix="1" applyFont="1" applyFill="1" applyAlignment="1">
      <alignment horizontal="center" vertical="center"/>
    </xf>
    <xf numFmtId="164" fontId="31" fillId="12" borderId="0" xfId="13" applyFont="1" applyFill="1" applyBorder="1" applyAlignment="1" applyProtection="1">
      <alignment horizontal="center" vertical="center"/>
    </xf>
    <xf numFmtId="164" fontId="42" fillId="13" borderId="0" xfId="13" quotePrefix="1" applyFont="1" applyFill="1" applyAlignment="1">
      <alignment horizontal="center" vertical="center"/>
    </xf>
    <xf numFmtId="164" fontId="33" fillId="12" borderId="0" xfId="13" quotePrefix="1" applyFont="1" applyFill="1" applyAlignment="1">
      <alignment horizontal="center" vertical="center"/>
    </xf>
    <xf numFmtId="164" fontId="27" fillId="12" borderId="0" xfId="13" quotePrefix="1" applyFont="1" applyFill="1" applyAlignment="1">
      <alignment horizontal="right" vertical="center"/>
    </xf>
    <xf numFmtId="164" fontId="30" fillId="13" borderId="0" xfId="13" applyFont="1" applyFill="1" applyAlignment="1">
      <alignment horizontal="center" vertical="center"/>
    </xf>
    <xf numFmtId="164" fontId="30" fillId="13" borderId="0" xfId="13" quotePrefix="1" applyFont="1" applyFill="1" applyAlignment="1">
      <alignment horizontal="center" vertical="center"/>
    </xf>
    <xf numFmtId="164" fontId="24" fillId="12" borderId="0" xfId="13" applyFont="1" applyFill="1" applyAlignment="1"/>
    <xf numFmtId="164" fontId="24" fillId="12" borderId="0" xfId="13" quotePrefix="1" applyFont="1" applyFill="1" applyAlignment="1">
      <alignment horizont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5" fontId="26" fillId="7" borderId="0" xfId="14" applyFont="1" applyFill="1" applyAlignment="1">
      <alignment horizontal="center" vertical="center"/>
    </xf>
    <xf numFmtId="165" fontId="0" fillId="0" borderId="0" xfId="14" applyFont="1"/>
    <xf numFmtId="165" fontId="30" fillId="8" borderId="0" xfId="14" applyFont="1" applyFill="1" applyAlignment="1">
      <alignment horizontal="center" vertical="center"/>
    </xf>
    <xf numFmtId="0" fontId="26" fillId="7" borderId="20" xfId="0" applyFont="1" applyFill="1" applyBorder="1" applyAlignment="1">
      <alignment horizontal="center" vertical="center" wrapText="1"/>
    </xf>
    <xf numFmtId="0" fontId="26" fillId="7" borderId="21" xfId="0" applyFont="1" applyFill="1" applyBorder="1" applyAlignment="1">
      <alignment horizontal="center" vertical="center" wrapText="1"/>
    </xf>
    <xf numFmtId="0" fontId="29" fillId="0" borderId="20" xfId="2" quotePrefix="1" applyFont="1" applyFill="1" applyBorder="1" applyAlignment="1">
      <alignment horizontal="center" vertical="center" wrapText="1"/>
    </xf>
    <xf numFmtId="0" fontId="29" fillId="0" borderId="21" xfId="2" quotePrefix="1" applyFont="1" applyFill="1" applyBorder="1" applyAlignment="1">
      <alignment horizontal="center" vertical="center" wrapText="1"/>
    </xf>
    <xf numFmtId="0" fontId="29" fillId="0" borderId="20" xfId="2" quotePrefix="1" applyFont="1" applyFill="1" applyBorder="1" applyAlignment="1">
      <alignment horizontal="center"/>
    </xf>
    <xf numFmtId="0" fontId="29" fillId="0" borderId="21" xfId="2" quotePrefix="1" applyFont="1" applyFill="1" applyBorder="1" applyAlignment="1">
      <alignment horizontal="center"/>
    </xf>
    <xf numFmtId="0" fontId="29" fillId="0" borderId="22" xfId="2" quotePrefix="1" applyFont="1" applyFill="1" applyBorder="1" applyAlignment="1">
      <alignment horizontal="center" vertical="center" wrapText="1"/>
    </xf>
    <xf numFmtId="0" fontId="29" fillId="0" borderId="23" xfId="2" quotePrefix="1" applyFont="1" applyFill="1" applyBorder="1" applyAlignment="1">
      <alignment horizontal="center" vertical="center" wrapText="1"/>
    </xf>
    <xf numFmtId="0" fontId="88" fillId="0" borderId="0" xfId="0" applyFont="1" applyAlignment="1">
      <alignment horizontal="center" vertical="center"/>
    </xf>
    <xf numFmtId="0" fontId="19" fillId="63" borderId="13" xfId="0" quotePrefix="1" applyFont="1" applyFill="1" applyBorder="1" applyAlignment="1">
      <alignment horizontal="left" vertical="center"/>
    </xf>
    <xf numFmtId="0" fontId="19"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17" fillId="64" borderId="46" xfId="0" applyFont="1" applyFill="1" applyBorder="1" applyAlignment="1">
      <alignment horizontal="center" vertical="center" wrapText="1"/>
    </xf>
    <xf numFmtId="0" fontId="94" fillId="0" borderId="45" xfId="2" quotePrefix="1" applyFont="1" applyFill="1" applyBorder="1" applyAlignment="1">
      <alignment horizontal="center" vertical="center" wrapText="1"/>
    </xf>
    <xf numFmtId="0" fontId="29" fillId="0" borderId="18" xfId="2" quotePrefix="1" applyFont="1" applyFill="1" applyBorder="1" applyAlignment="1" applyProtection="1">
      <alignment horizontal="center" vertical="center" wrapText="1"/>
    </xf>
    <xf numFmtId="0" fontId="29" fillId="0" borderId="17" xfId="2" quotePrefix="1" applyFont="1" applyFill="1" applyBorder="1" applyAlignment="1" applyProtection="1">
      <alignment horizontal="center" vertical="center" wrapText="1"/>
    </xf>
    <xf numFmtId="0" fontId="90" fillId="63" borderId="0" xfId="0" applyFont="1" applyFill="1" applyAlignment="1">
      <alignment horizontal="center" vertical="center" wrapText="1"/>
    </xf>
    <xf numFmtId="0" fontId="17"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0" fillId="0" borderId="0" xfId="0" applyFont="1" applyAlignment="1">
      <alignment horizontal="center" vertical="center" wrapText="1"/>
    </xf>
    <xf numFmtId="0" fontId="17" fillId="2" borderId="0" xfId="0" applyFont="1" applyFill="1" applyAlignment="1">
      <alignment horizontal="center" vertical="center" wrapText="1"/>
    </xf>
    <xf numFmtId="0" fontId="90" fillId="0" borderId="0" xfId="0" applyFont="1" applyAlignment="1">
      <alignment horizontal="center" vertical="center" wrapText="1"/>
    </xf>
    <xf numFmtId="0" fontId="91" fillId="0" borderId="0" xfId="0" applyFont="1" applyAlignment="1">
      <alignment horizontal="center" vertical="center" wrapText="1"/>
    </xf>
    <xf numFmtId="0" fontId="20" fillId="0" borderId="0" xfId="0" quotePrefix="1" applyFont="1" applyAlignment="1">
      <alignment horizontal="center" vertical="center" wrapText="1"/>
    </xf>
    <xf numFmtId="0" fontId="90"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0" fillId="0" borderId="0" xfId="0"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90" fillId="0" borderId="0" xfId="0" quotePrefix="1" applyFont="1" applyAlignment="1" applyProtection="1">
      <alignment horizontal="center" vertical="center" wrapText="1"/>
      <protection locked="0"/>
    </xf>
    <xf numFmtId="0" fontId="94" fillId="0" borderId="44" xfId="2" quotePrefix="1" applyFont="1" applyFill="1" applyBorder="1" applyAlignment="1">
      <alignment horizontal="center"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89" fillId="0" borderId="0" xfId="0" applyFont="1" applyAlignment="1">
      <alignment horizontal="center" vertical="center" wrapText="1"/>
    </xf>
    <xf numFmtId="0" fontId="89" fillId="2" borderId="0" xfId="0" applyFont="1" applyFill="1" applyAlignment="1">
      <alignment horizontal="center" vertical="center" wrapText="1"/>
    </xf>
    <xf numFmtId="0" fontId="0" fillId="2" borderId="0" xfId="0" applyFill="1" applyAlignment="1">
      <alignment horizontal="center" vertical="center" wrapText="1"/>
    </xf>
    <xf numFmtId="0" fontId="20" fillId="4" borderId="0" xfId="0" applyFont="1" applyFill="1" applyAlignment="1">
      <alignment horizontal="center" vertical="center" wrapText="1"/>
    </xf>
    <xf numFmtId="3" fontId="20" fillId="0" borderId="0" xfId="0" quotePrefix="1" applyNumberFormat="1" applyFont="1" applyAlignment="1">
      <alignment horizontal="center" vertical="center" wrapText="1"/>
    </xf>
    <xf numFmtId="10" fontId="20" fillId="0" borderId="0" xfId="0" quotePrefix="1" applyNumberFormat="1" applyFont="1" applyAlignment="1">
      <alignment horizontal="center" vertical="center" wrapText="1"/>
    </xf>
    <xf numFmtId="0" fontId="20" fillId="0" borderId="0" xfId="0" quotePrefix="1" applyFont="1" applyAlignment="1">
      <alignment horizontal="right" vertical="center" wrapText="1"/>
    </xf>
    <xf numFmtId="9" fontId="20" fillId="0" borderId="0" xfId="1" quotePrefix="1" applyFont="1" applyFill="1" applyBorder="1" applyAlignment="1">
      <alignment horizontal="center" vertical="center" wrapText="1"/>
    </xf>
    <xf numFmtId="0" fontId="91" fillId="0" borderId="0" xfId="0" applyFont="1" applyAlignment="1">
      <alignment horizontal="right" vertical="center" wrapText="1"/>
    </xf>
    <xf numFmtId="0" fontId="92" fillId="0" borderId="0" xfId="0" applyFont="1" applyAlignment="1">
      <alignment horizontal="center" vertical="center" wrapText="1"/>
    </xf>
    <xf numFmtId="0" fontId="3" fillId="0" borderId="0" xfId="0" applyFont="1" applyAlignment="1">
      <alignment horizontal="center" vertical="center" wrapText="1"/>
    </xf>
    <xf numFmtId="9" fontId="20" fillId="0" borderId="0" xfId="1" applyFont="1" applyFill="1" applyBorder="1" applyAlignment="1">
      <alignment horizontal="center" vertical="center" wrapText="1"/>
    </xf>
    <xf numFmtId="3" fontId="0" fillId="0" borderId="0" xfId="0" quotePrefix="1" applyNumberFormat="1" applyAlignment="1">
      <alignment horizontal="center" vertical="center" wrapText="1"/>
    </xf>
    <xf numFmtId="9" fontId="20" fillId="0" borderId="0" xfId="1" applyFont="1" applyFill="1" applyBorder="1" applyAlignment="1" applyProtection="1">
      <alignment horizontal="center" vertical="center" wrapText="1"/>
    </xf>
    <xf numFmtId="167" fontId="20" fillId="0" borderId="0" xfId="1" applyNumberFormat="1" applyFont="1" applyFill="1" applyBorder="1" applyAlignment="1" applyProtection="1">
      <alignment horizontal="center" vertical="center" wrapText="1"/>
    </xf>
    <xf numFmtId="167" fontId="20" fillId="0" borderId="0" xfId="1" applyNumberFormat="1" applyFont="1" applyFill="1" applyBorder="1" applyAlignment="1">
      <alignment horizontal="center" vertical="center" wrapText="1"/>
    </xf>
    <xf numFmtId="166" fontId="20" fillId="0" borderId="0" xfId="0" applyNumberFormat="1" applyFont="1" applyAlignment="1">
      <alignment horizontal="center" vertical="center" wrapText="1"/>
    </xf>
    <xf numFmtId="3" fontId="20" fillId="0" borderId="0" xfId="0" applyNumberFormat="1" applyFont="1" applyAlignment="1">
      <alignment horizontal="center" vertical="center" wrapText="1"/>
    </xf>
    <xf numFmtId="166" fontId="20" fillId="0" borderId="0" xfId="0" quotePrefix="1" applyNumberFormat="1" applyFont="1" applyAlignment="1">
      <alignment horizontal="center" vertical="center" wrapText="1"/>
    </xf>
    <xf numFmtId="167" fontId="20" fillId="0" borderId="0" xfId="0" quotePrefix="1" applyNumberFormat="1" applyFont="1" applyAlignment="1">
      <alignment horizontal="center" vertical="center" wrapText="1"/>
    </xf>
    <xf numFmtId="167" fontId="20" fillId="0" borderId="0" xfId="1" quotePrefix="1" applyNumberFormat="1" applyFont="1" applyFill="1" applyBorder="1" applyAlignment="1">
      <alignment horizontal="center" vertical="center" wrapText="1"/>
    </xf>
    <xf numFmtId="166" fontId="20" fillId="0" borderId="0" xfId="0" quotePrefix="1" applyNumberFormat="1" applyFont="1" applyAlignment="1" applyProtection="1">
      <alignment horizontal="center" vertical="center" wrapText="1"/>
      <protection locked="0"/>
    </xf>
    <xf numFmtId="3" fontId="20" fillId="0" borderId="0" xfId="0" quotePrefix="1" applyNumberFormat="1" applyFont="1" applyAlignment="1" applyProtection="1">
      <alignment horizontal="center" vertical="center" wrapText="1"/>
      <protection locked="0"/>
    </xf>
    <xf numFmtId="0" fontId="91" fillId="0" borderId="0" xfId="0" applyFont="1" applyAlignment="1" applyProtection="1">
      <alignment horizontal="right" vertical="center" wrapText="1"/>
      <protection locked="0"/>
    </xf>
    <xf numFmtId="0" fontId="19"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89" fillId="63" borderId="0" xfId="0" applyFont="1" applyFill="1" applyAlignment="1">
      <alignment horizontal="center" vertical="center" wrapText="1"/>
    </xf>
    <xf numFmtId="167" fontId="19" fillId="63" borderId="0" xfId="1" applyNumberFormat="1" applyFont="1" applyFill="1" applyBorder="1" applyAlignment="1">
      <alignment horizontal="center" vertical="center" wrapText="1"/>
    </xf>
    <xf numFmtId="167" fontId="90" fillId="63" borderId="0" xfId="1" applyNumberFormat="1" applyFont="1" applyFill="1" applyBorder="1" applyAlignment="1">
      <alignment horizontal="center" vertical="center" wrapText="1"/>
    </xf>
    <xf numFmtId="0" fontId="19" fillId="63" borderId="0" xfId="0" applyFont="1" applyFill="1" applyAlignment="1">
      <alignment horizontal="center" vertical="center" wrapText="1"/>
    </xf>
    <xf numFmtId="0" fontId="20" fillId="0" borderId="47" xfId="0" applyFont="1" applyBorder="1" applyAlignment="1">
      <alignment horizontal="center" vertical="center" wrapText="1"/>
    </xf>
    <xf numFmtId="0" fontId="17" fillId="3" borderId="48" xfId="0" applyFont="1" applyFill="1" applyBorder="1" applyAlignment="1">
      <alignment horizontal="center" vertical="center" wrapText="1"/>
    </xf>
    <xf numFmtId="174" fontId="27" fillId="0" borderId="0" xfId="0" applyNumberFormat="1" applyFont="1" applyAlignment="1">
      <alignment horizontal="center" vertical="center"/>
    </xf>
    <xf numFmtId="174" fontId="30" fillId="0" borderId="0" xfId="0" applyNumberFormat="1" applyFont="1" applyAlignment="1">
      <alignment horizontal="center" vertical="center"/>
    </xf>
    <xf numFmtId="0" fontId="20"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27" fillId="0" borderId="0" xfId="0" applyNumberFormat="1" applyFont="1" applyAlignment="1">
      <alignment horizontal="center" vertical="center"/>
    </xf>
    <xf numFmtId="2" fontId="27" fillId="0" borderId="0" xfId="0" applyNumberFormat="1" applyFont="1" applyAlignment="1" applyProtection="1">
      <alignment horizontal="center" vertical="center"/>
      <protection locked="0"/>
    </xf>
    <xf numFmtId="175" fontId="27" fillId="0" borderId="0" xfId="0" applyNumberFormat="1" applyFont="1" applyAlignment="1">
      <alignment horizontal="center" vertical="center"/>
    </xf>
    <xf numFmtId="175" fontId="30" fillId="0" borderId="0" xfId="0" applyNumberFormat="1" applyFont="1" applyAlignment="1">
      <alignment horizontal="center" vertical="center"/>
    </xf>
    <xf numFmtId="175" fontId="27" fillId="0" borderId="0" xfId="14" applyNumberFormat="1" applyFont="1" applyAlignment="1">
      <alignment horizontal="center" vertical="center"/>
    </xf>
    <xf numFmtId="0" fontId="20" fillId="0" borderId="0" xfId="0" applyFont="1" applyAlignment="1">
      <alignment horizontal="left" vertical="center" wrapText="1"/>
    </xf>
    <xf numFmtId="0" fontId="20" fillId="0" borderId="0" xfId="0" quotePrefix="1" applyFont="1" applyAlignment="1" applyProtection="1">
      <alignment horizontal="left" vertical="center" wrapText="1"/>
      <protection locked="0"/>
    </xf>
    <xf numFmtId="10" fontId="24" fillId="0" borderId="0" xfId="1" applyNumberFormat="1" applyFont="1" applyFill="1" applyBorder="1" applyAlignment="1" applyProtection="1">
      <alignment horizontal="center" vertical="center"/>
    </xf>
    <xf numFmtId="0" fontId="4" fillId="0" borderId="0" xfId="2" applyFont="1" applyAlignment="1"/>
    <xf numFmtId="0" fontId="14" fillId="0" borderId="7" xfId="0" applyFont="1" applyBorder="1" applyAlignment="1">
      <alignment horizontal="left" vertical="center" indent="1"/>
    </xf>
    <xf numFmtId="0" fontId="8" fillId="0" borderId="0" xfId="0" applyFont="1"/>
    <xf numFmtId="164" fontId="41" fillId="65" borderId="0" xfId="13" applyFont="1" applyFill="1" applyAlignment="1">
      <alignment horizontal="center" vertical="center"/>
    </xf>
    <xf numFmtId="0" fontId="14" fillId="0" borderId="0" xfId="0" applyFont="1" applyAlignment="1">
      <alignment horizontal="left" vertical="center" indent="1"/>
    </xf>
    <xf numFmtId="0" fontId="13" fillId="0" borderId="0" xfId="0" applyFont="1" applyAlignment="1">
      <alignment horizontal="left" wrapText="1"/>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5" xfId="0" applyFont="1" applyBorder="1"/>
    <xf numFmtId="0" fontId="8" fillId="0" borderId="0" xfId="0" applyFont="1" applyAlignment="1">
      <alignment horizontal="center"/>
    </xf>
    <xf numFmtId="0" fontId="5" fillId="0" borderId="0" xfId="0" applyFont="1" applyAlignment="1">
      <alignment horizontal="center" vertical="center"/>
    </xf>
    <xf numFmtId="17" fontId="11"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xf>
    <xf numFmtId="0" fontId="12" fillId="0" borderId="0" xfId="0" applyFont="1"/>
    <xf numFmtId="0" fontId="7" fillId="0" borderId="6" xfId="0" applyFont="1" applyBorder="1"/>
    <xf numFmtId="0" fontId="7" fillId="0" borderId="7" xfId="0" applyFont="1" applyBorder="1"/>
    <xf numFmtId="0" fontId="7" fillId="0" borderId="8" xfId="0" applyFont="1" applyBorder="1"/>
    <xf numFmtId="0" fontId="0" fillId="0" borderId="4" xfId="0" applyBorder="1"/>
    <xf numFmtId="0" fontId="0" fillId="0" borderId="5" xfId="0" applyBorder="1"/>
    <xf numFmtId="0" fontId="0" fillId="0" borderId="7" xfId="0" applyBorder="1"/>
    <xf numFmtId="0" fontId="7" fillId="0" borderId="0" xfId="0" quotePrefix="1" applyFont="1" applyAlignment="1">
      <alignment horizontal="right"/>
    </xf>
    <xf numFmtId="0" fontId="11" fillId="0" borderId="7" xfId="0" applyFont="1" applyBorder="1" applyAlignment="1">
      <alignment horizontal="center"/>
    </xf>
    <xf numFmtId="0" fontId="9" fillId="0" borderId="0" xfId="0" applyFont="1" applyAlignment="1">
      <alignment horizontal="left" vertical="center"/>
    </xf>
    <xf numFmtId="0" fontId="16" fillId="0" borderId="0" xfId="0" applyFont="1" applyAlignment="1">
      <alignment horizontal="left"/>
    </xf>
    <xf numFmtId="0" fontId="14" fillId="0" borderId="9" xfId="0" applyFont="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8" fillId="5" borderId="10" xfId="0" quotePrefix="1" applyFont="1" applyFill="1" applyBorder="1" applyAlignment="1">
      <alignment horizontal="left" vertical="center"/>
    </xf>
    <xf numFmtId="0" fontId="18" fillId="5" borderId="12" xfId="0" quotePrefix="1" applyFont="1" applyFill="1" applyBorder="1" applyAlignment="1">
      <alignment horizontal="center" vertical="center" wrapText="1"/>
    </xf>
    <xf numFmtId="0" fontId="18" fillId="5" borderId="11" xfId="0" quotePrefix="1" applyFont="1" applyFill="1" applyBorder="1" applyAlignment="1">
      <alignment horizontal="center" vertical="center" wrapText="1"/>
    </xf>
    <xf numFmtId="0" fontId="15"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15" fillId="0" borderId="13" xfId="0" applyFont="1" applyBorder="1" applyAlignment="1">
      <alignment horizontal="center" vertical="center"/>
    </xf>
    <xf numFmtId="0" fontId="20"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27" fillId="0" borderId="0" xfId="13" quotePrefix="1" applyFont="1" applyFill="1" applyAlignment="1">
      <alignment horizontal="center" vertical="center"/>
    </xf>
    <xf numFmtId="167" fontId="41" fillId="65" borderId="0" xfId="1" applyNumberFormat="1" applyFont="1" applyFill="1" applyBorder="1" applyAlignment="1" applyProtection="1">
      <alignment horizontal="center" vertical="center"/>
    </xf>
    <xf numFmtId="0" fontId="41" fillId="65" borderId="0" xfId="0" applyFont="1" applyFill="1" applyAlignment="1">
      <alignment horizontal="center" vertical="center" wrapText="1"/>
    </xf>
    <xf numFmtId="0" fontId="6" fillId="0" borderId="0" xfId="2" applyFill="1" applyAlignment="1">
      <alignment horizontal="center" vertical="center" wrapText="1"/>
    </xf>
    <xf numFmtId="176" fontId="27" fillId="0" borderId="0" xfId="13" quotePrefix="1" applyNumberFormat="1" applyFont="1" applyAlignment="1">
      <alignment horizontal="center" vertical="center"/>
    </xf>
    <xf numFmtId="176" fontId="27" fillId="0" borderId="0" xfId="0" quotePrefix="1" applyNumberFormat="1" applyFont="1" applyAlignment="1">
      <alignment horizontal="center" vertical="center"/>
    </xf>
    <xf numFmtId="174" fontId="27" fillId="0" borderId="0" xfId="13" applyNumberFormat="1" applyFont="1" applyFill="1" applyBorder="1" applyAlignment="1">
      <alignment horizontal="center" vertical="center"/>
    </xf>
    <xf numFmtId="176" fontId="27" fillId="0" borderId="0" xfId="13" applyNumberFormat="1" applyFont="1" applyAlignment="1">
      <alignment horizontal="center" vertical="center"/>
    </xf>
    <xf numFmtId="176" fontId="27" fillId="0" borderId="0" xfId="13" applyNumberFormat="1" applyFont="1" applyFill="1" applyAlignment="1">
      <alignment horizontal="center" vertical="center"/>
    </xf>
    <xf numFmtId="176" fontId="27" fillId="0" borderId="0" xfId="0" applyNumberFormat="1" applyFont="1" applyAlignment="1">
      <alignment horizontal="center" vertical="center"/>
    </xf>
    <xf numFmtId="178" fontId="27" fillId="0" borderId="0" xfId="0" applyNumberFormat="1" applyFont="1" applyAlignment="1">
      <alignment horizontal="center" vertical="center"/>
    </xf>
    <xf numFmtId="174" fontId="27" fillId="0" borderId="0" xfId="13" applyNumberFormat="1" applyFont="1" applyFill="1" applyAlignment="1">
      <alignment horizontal="center" vertical="center"/>
    </xf>
    <xf numFmtId="174" fontId="27" fillId="0" borderId="0" xfId="13" quotePrefix="1" applyNumberFormat="1" applyFont="1" applyFill="1" applyAlignment="1">
      <alignment horizontal="center" vertical="center"/>
    </xf>
    <xf numFmtId="168" fontId="27" fillId="0" borderId="0" xfId="1" applyNumberFormat="1" applyFont="1" applyFill="1" applyBorder="1" applyAlignment="1" applyProtection="1">
      <alignment horizontal="center" vertical="center"/>
      <protection locked="0"/>
    </xf>
    <xf numFmtId="179" fontId="27" fillId="0" borderId="0" xfId="0" applyNumberFormat="1" applyFont="1" applyAlignment="1">
      <alignment horizontal="center" vertical="center"/>
    </xf>
    <xf numFmtId="1" fontId="27" fillId="0" borderId="0" xfId="0" applyNumberFormat="1" applyFont="1" applyAlignment="1">
      <alignment horizontal="center" vertical="center"/>
    </xf>
    <xf numFmtId="167" fontId="27" fillId="0" borderId="0" xfId="1" applyNumberFormat="1" applyFont="1" applyFill="1" applyBorder="1" applyAlignment="1" applyProtection="1">
      <alignment horizontal="center" vertical="center"/>
      <protection locked="0"/>
    </xf>
    <xf numFmtId="167" fontId="27" fillId="0" borderId="0" xfId="13" applyNumberFormat="1" applyFont="1" applyFill="1" applyAlignment="1">
      <alignment horizontal="center" vertical="center"/>
    </xf>
    <xf numFmtId="3" fontId="27" fillId="0" borderId="0" xfId="14" quotePrefix="1" applyNumberFormat="1" applyFont="1" applyAlignment="1">
      <alignment horizontal="center" vertical="center"/>
    </xf>
    <xf numFmtId="0" fontId="20" fillId="0" borderId="0" xfId="0" applyFont="1"/>
    <xf numFmtId="0" fontId="59" fillId="0" borderId="0" xfId="0" applyFont="1"/>
    <xf numFmtId="165" fontId="59" fillId="0" borderId="0" xfId="14" applyFont="1"/>
    <xf numFmtId="0" fontId="6" fillId="0" borderId="0" xfId="2" applyAlignment="1">
      <alignment horizontal="center" vertical="center"/>
    </xf>
    <xf numFmtId="0" fontId="19" fillId="63" borderId="12" xfId="0" quotePrefix="1" applyFont="1" applyFill="1" applyBorder="1" applyAlignment="1">
      <alignment horizontal="left" vertical="center"/>
    </xf>
    <xf numFmtId="0" fontId="19" fillId="63" borderId="11" xfId="0" quotePrefix="1" applyFont="1" applyFill="1" applyBorder="1" applyAlignment="1">
      <alignment horizontal="left" vertical="center"/>
    </xf>
    <xf numFmtId="0" fontId="95" fillId="0" borderId="0" xfId="0" applyFont="1" applyAlignment="1">
      <alignment horizontal="center" vertical="center"/>
    </xf>
    <xf numFmtId="0" fontId="96" fillId="0" borderId="0" xfId="0" applyFont="1" applyAlignment="1">
      <alignment vertical="center" wrapText="1"/>
    </xf>
    <xf numFmtId="0" fontId="97" fillId="0" borderId="0" xfId="0" applyFont="1" applyAlignment="1">
      <alignment horizontal="left" vertical="center" wrapText="1"/>
    </xf>
    <xf numFmtId="0" fontId="98" fillId="0" borderId="0" xfId="0" applyFont="1" applyAlignment="1">
      <alignment wrapText="1"/>
    </xf>
    <xf numFmtId="0" fontId="96" fillId="0" borderId="0" xfId="0" applyFont="1" applyAlignment="1">
      <alignment horizontal="left" vertical="center" wrapText="1"/>
    </xf>
    <xf numFmtId="0" fontId="99" fillId="0" borderId="0" xfId="0" applyFont="1" applyAlignment="1">
      <alignment vertical="center" wrapText="1"/>
    </xf>
    <xf numFmtId="0" fontId="100" fillId="0" borderId="0" xfId="0" applyFont="1" applyAlignment="1">
      <alignment horizontal="left" vertical="center" wrapText="1"/>
    </xf>
    <xf numFmtId="0" fontId="100" fillId="0" borderId="0" xfId="0" applyFont="1" applyAlignment="1">
      <alignment wrapText="1"/>
    </xf>
    <xf numFmtId="0" fontId="98" fillId="0" borderId="0" xfId="0" applyFont="1" applyAlignment="1">
      <alignment vertical="center" wrapText="1"/>
    </xf>
    <xf numFmtId="0" fontId="101" fillId="0" borderId="0" xfId="0" applyFont="1" applyAlignment="1">
      <alignment vertical="center" wrapText="1"/>
    </xf>
    <xf numFmtId="0" fontId="100" fillId="0" borderId="0" xfId="0" applyFont="1" applyAlignment="1">
      <alignment vertical="center" wrapText="1"/>
    </xf>
    <xf numFmtId="0" fontId="32" fillId="0" borderId="0" xfId="2" quotePrefix="1" applyFont="1" applyFill="1" applyBorder="1" applyAlignment="1">
      <alignment horizontal="center" vertical="center" wrapText="1"/>
    </xf>
    <xf numFmtId="9" fontId="24" fillId="0" borderId="0" xfId="1" quotePrefix="1" applyFont="1" applyFill="1" applyBorder="1" applyAlignment="1">
      <alignment horizontal="center" vertical="center" wrapText="1"/>
    </xf>
    <xf numFmtId="0" fontId="29" fillId="0" borderId="0" xfId="2" applyFont="1" applyFill="1" applyBorder="1" applyAlignment="1">
      <alignment horizontal="center" vertical="center" wrapText="1"/>
    </xf>
    <xf numFmtId="0" fontId="31" fillId="0" borderId="0" xfId="0" quotePrefix="1" applyFont="1" applyAlignment="1">
      <alignment horizontal="center" vertical="center" wrapText="1"/>
    </xf>
    <xf numFmtId="9" fontId="27" fillId="0" borderId="0" xfId="0" applyNumberFormat="1" applyFont="1" applyAlignment="1">
      <alignment horizontal="center" vertical="center"/>
    </xf>
    <xf numFmtId="176" fontId="27" fillId="0" borderId="0" xfId="13" quotePrefix="1" applyNumberFormat="1" applyFont="1" applyFill="1" applyAlignment="1">
      <alignment horizontal="center" vertical="center"/>
    </xf>
    <xf numFmtId="166" fontId="35" fillId="0" borderId="0" xfId="0" applyNumberFormat="1" applyFont="1" applyAlignment="1">
      <alignment horizontal="center" vertical="center"/>
    </xf>
    <xf numFmtId="0" fontId="34" fillId="0" borderId="0" xfId="0" quotePrefix="1" applyFont="1" applyAlignment="1">
      <alignment horizontal="center" vertical="center" wrapText="1"/>
    </xf>
    <xf numFmtId="0" fontId="24" fillId="0" borderId="0" xfId="0" quotePrefix="1" applyFont="1" applyAlignment="1">
      <alignment horizontal="right" vertical="center" wrapText="1"/>
    </xf>
    <xf numFmtId="0" fontId="37" fillId="0" borderId="0" xfId="0" quotePrefix="1" applyFont="1" applyAlignment="1">
      <alignment horizontal="right" vertical="center" wrapText="1"/>
    </xf>
    <xf numFmtId="168" fontId="27" fillId="0" borderId="0" xfId="14" applyNumberFormat="1" applyFont="1" applyFill="1" applyAlignment="1">
      <alignment horizontal="center" vertical="center"/>
    </xf>
    <xf numFmtId="168" fontId="27" fillId="0" borderId="0" xfId="14" applyNumberFormat="1" applyFont="1" applyFill="1" applyAlignment="1">
      <alignment horizontal="center" vertical="center" wrapText="1"/>
    </xf>
    <xf numFmtId="167" fontId="34" fillId="0" borderId="0" xfId="0" quotePrefix="1" applyNumberFormat="1" applyFont="1" applyAlignment="1">
      <alignment horizontal="center" vertical="center" wrapText="1"/>
    </xf>
    <xf numFmtId="167" fontId="34" fillId="0" borderId="0" xfId="0" applyNumberFormat="1" applyFont="1" applyAlignment="1">
      <alignment horizontal="center" vertical="center" wrapText="1"/>
    </xf>
    <xf numFmtId="168" fontId="27" fillId="0" borderId="0" xfId="0" applyNumberFormat="1" applyFont="1" applyAlignment="1">
      <alignment horizontal="center" vertical="center" wrapText="1"/>
    </xf>
    <xf numFmtId="168" fontId="45" fillId="0" borderId="0" xfId="0" applyNumberFormat="1" applyFont="1" applyAlignment="1">
      <alignment horizontal="center" vertical="center"/>
    </xf>
    <xf numFmtId="168" fontId="30" fillId="0" borderId="0" xfId="0" applyNumberFormat="1" applyFont="1" applyAlignment="1">
      <alignment horizontal="center" vertical="center" wrapText="1"/>
    </xf>
    <xf numFmtId="176" fontId="27" fillId="0" borderId="0" xfId="14" applyNumberFormat="1" applyFont="1" applyFill="1" applyAlignment="1">
      <alignment horizontal="center" vertical="center"/>
    </xf>
    <xf numFmtId="176" fontId="27" fillId="0" borderId="0" xfId="0" applyNumberFormat="1" applyFont="1" applyAlignment="1">
      <alignment horizontal="center" vertical="center" wrapText="1"/>
    </xf>
    <xf numFmtId="166" fontId="45" fillId="0" borderId="0" xfId="0" applyNumberFormat="1" applyFont="1" applyAlignment="1">
      <alignment horizontal="center" vertical="center"/>
    </xf>
    <xf numFmtId="176" fontId="27" fillId="0" borderId="0" xfId="13" applyNumberFormat="1" applyFont="1" applyFill="1" applyAlignment="1">
      <alignment horizontal="center" vertical="center" wrapText="1"/>
    </xf>
    <xf numFmtId="0" fontId="24" fillId="0" borderId="0" xfId="0" applyFont="1" applyAlignment="1">
      <alignment horizontal="right" vertical="center" wrapText="1"/>
    </xf>
    <xf numFmtId="176" fontId="24" fillId="0" borderId="0" xfId="13" applyNumberFormat="1" applyFont="1" applyFill="1" applyAlignment="1">
      <alignment horizontal="center" vertical="center"/>
    </xf>
    <xf numFmtId="176" fontId="24" fillId="0" borderId="0" xfId="13" applyNumberFormat="1" applyFont="1" applyFill="1" applyAlignment="1">
      <alignment horizontal="center" vertical="center" wrapText="1"/>
    </xf>
    <xf numFmtId="166" fontId="24" fillId="0" borderId="0" xfId="0" applyNumberFormat="1" applyFont="1" applyAlignment="1">
      <alignment horizontal="center" vertical="center"/>
    </xf>
    <xf numFmtId="166" fontId="24" fillId="0" borderId="0" xfId="0" applyNumberFormat="1" applyFont="1" applyAlignment="1">
      <alignment horizontal="center" vertical="center" wrapText="1"/>
    </xf>
    <xf numFmtId="166" fontId="31" fillId="0" borderId="0" xfId="0" quotePrefix="1" applyNumberFormat="1" applyFont="1" applyAlignment="1">
      <alignment horizontal="right" vertical="center"/>
    </xf>
    <xf numFmtId="0" fontId="38" fillId="0" borderId="0" xfId="0" applyFont="1" applyAlignment="1">
      <alignment horizontal="lef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40" fillId="0" borderId="0" xfId="0" applyFont="1" applyAlignment="1">
      <alignment horizontal="center" vertical="center" wrapText="1"/>
    </xf>
    <xf numFmtId="0" fontId="31" fillId="0" borderId="0" xfId="0" applyFont="1" applyAlignment="1">
      <alignment horizontal="center" vertical="center"/>
    </xf>
    <xf numFmtId="164" fontId="27" fillId="0" borderId="0" xfId="13" applyFont="1" applyFill="1" applyAlignment="1">
      <alignment horizontal="center" vertical="center"/>
    </xf>
    <xf numFmtId="164" fontId="27" fillId="0" borderId="0" xfId="13" applyFont="1" applyFill="1" applyAlignment="1">
      <alignment horizontal="right" vertical="center"/>
    </xf>
    <xf numFmtId="164" fontId="31" fillId="0" borderId="0" xfId="13" applyFont="1" applyFill="1" applyAlignment="1">
      <alignment horizontal="right" vertical="center"/>
    </xf>
    <xf numFmtId="177" fontId="27" fillId="0" borderId="0" xfId="14" applyNumberFormat="1" applyFont="1" applyFill="1" applyAlignment="1">
      <alignment horizontal="center" vertical="center"/>
    </xf>
    <xf numFmtId="164" fontId="31" fillId="0" borderId="0" xfId="13" applyFont="1" applyFill="1" applyAlignment="1">
      <alignment horizontal="center" vertical="center"/>
    </xf>
    <xf numFmtId="167" fontId="27" fillId="65" borderId="0" xfId="1" applyNumberFormat="1" applyFont="1" applyFill="1" applyBorder="1" applyAlignment="1">
      <alignment horizontal="center" vertical="center" wrapText="1"/>
    </xf>
    <xf numFmtId="167" fontId="41" fillId="65" borderId="0" xfId="1" applyNumberFormat="1" applyFont="1" applyFill="1" applyBorder="1" applyAlignment="1">
      <alignment horizontal="center" vertical="center" wrapText="1"/>
    </xf>
    <xf numFmtId="167" fontId="41" fillId="65" borderId="0" xfId="1" applyNumberFormat="1" applyFont="1" applyFill="1" applyBorder="1" applyAlignment="1" applyProtection="1">
      <alignment horizontal="center" vertical="center" wrapText="1"/>
    </xf>
    <xf numFmtId="167" fontId="27" fillId="65" borderId="0" xfId="1" applyNumberFormat="1" applyFont="1" applyFill="1" applyBorder="1" applyAlignment="1" applyProtection="1">
      <alignment horizontal="center" vertical="center" wrapText="1"/>
    </xf>
    <xf numFmtId="0" fontId="93" fillId="65" borderId="0" xfId="0" applyFont="1" applyFill="1" applyAlignment="1">
      <alignment horizontal="center" vertical="center" wrapText="1"/>
    </xf>
    <xf numFmtId="167" fontId="20" fillId="65" borderId="0" xfId="1" applyNumberFormat="1" applyFont="1" applyFill="1" applyBorder="1" applyAlignment="1">
      <alignment horizontal="center" vertical="center" wrapText="1"/>
    </xf>
    <xf numFmtId="0" fontId="4" fillId="0" borderId="0" xfId="0" applyFont="1" applyAlignment="1">
      <alignment horizontal="center"/>
    </xf>
    <xf numFmtId="14" fontId="10" fillId="0" borderId="0" xfId="0" applyNumberFormat="1" applyFont="1" applyAlignment="1">
      <alignment horizontal="center" vertical="center"/>
    </xf>
    <xf numFmtId="0" fontId="88"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0" fillId="0" borderId="0" xfId="0" applyFont="1" applyAlignment="1">
      <alignment horizontal="right"/>
    </xf>
    <xf numFmtId="0" fontId="45" fillId="0" borderId="0" xfId="0" applyFont="1" applyAlignment="1">
      <alignment horizontal="left" vertical="center" wrapText="1"/>
    </xf>
    <xf numFmtId="0" fontId="17" fillId="2" borderId="0" xfId="0" applyFont="1" applyFill="1" applyAlignment="1">
      <alignment horizontal="center" vertical="center" wrapText="1"/>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810796</xdr:colOff>
      <xdr:row>19</xdr:row>
      <xdr:rowOff>122919</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1360487</xdr:colOff>
      <xdr:row>50</xdr:row>
      <xdr:rowOff>79375</xdr:rowOff>
    </xdr:from>
    <xdr:to>
      <xdr:col>3</xdr:col>
      <xdr:colOff>520898</xdr:colOff>
      <xdr:row>59</xdr:row>
      <xdr:rowOff>27092</xdr:rowOff>
    </xdr:to>
    <xdr:pic>
      <xdr:nvPicPr>
        <xdr:cNvPr id="6" name="Picture 5">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979612" y="9580563"/>
          <a:ext cx="3065661" cy="1709842"/>
        </a:xfrm>
        <a:prstGeom prst="rect">
          <a:avLst/>
        </a:prstGeom>
      </xdr:spPr>
    </xdr:pic>
    <xdr:clientData/>
  </xdr:twoCellAnchor>
  <xdr:twoCellAnchor editAs="oneCell">
    <xdr:from>
      <xdr:col>6</xdr:col>
      <xdr:colOff>42069</xdr:colOff>
      <xdr:row>51</xdr:row>
      <xdr:rowOff>73026</xdr:rowOff>
    </xdr:from>
    <xdr:to>
      <xdr:col>7</xdr:col>
      <xdr:colOff>1141677</xdr:colOff>
      <xdr:row>66</xdr:row>
      <xdr:rowOff>8187</xdr:rowOff>
    </xdr:to>
    <xdr:pic>
      <xdr:nvPicPr>
        <xdr:cNvPr id="7" name="Picture 6">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424319" y="9752807"/>
          <a:ext cx="3052233" cy="277519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75" zoomScaleNormal="75" workbookViewId="0"/>
  </sheetViews>
  <sheetFormatPr defaultColWidth="9.1796875" defaultRowHeight="14.5" x14ac:dyDescent="0.35"/>
  <cols>
    <col min="1" max="1" width="242" customWidth="1"/>
  </cols>
  <sheetData>
    <row r="1" spans="1:1" ht="31" x14ac:dyDescent="0.35">
      <c r="A1" s="10" t="s">
        <v>0</v>
      </c>
    </row>
    <row r="3" spans="1:1" ht="15" x14ac:dyDescent="0.35">
      <c r="A3" s="339"/>
    </row>
    <row r="4" spans="1:1" ht="34" x14ac:dyDescent="0.35">
      <c r="A4" s="340" t="s">
        <v>1</v>
      </c>
    </row>
    <row r="5" spans="1:1" ht="34" x14ac:dyDescent="0.35">
      <c r="A5" s="340" t="s">
        <v>2</v>
      </c>
    </row>
    <row r="6" spans="1:1" ht="34" x14ac:dyDescent="0.35">
      <c r="A6" s="340" t="s">
        <v>3</v>
      </c>
    </row>
    <row r="7" spans="1:1" ht="17" x14ac:dyDescent="0.35">
      <c r="A7" s="340"/>
    </row>
    <row r="8" spans="1:1" ht="18.5" x14ac:dyDescent="0.35">
      <c r="A8" s="341" t="s">
        <v>4</v>
      </c>
    </row>
    <row r="9" spans="1:1" ht="34" x14ac:dyDescent="0.4">
      <c r="A9" s="342" t="s">
        <v>5</v>
      </c>
    </row>
    <row r="10" spans="1:1" ht="68" x14ac:dyDescent="0.35">
      <c r="A10" s="343" t="s">
        <v>3055</v>
      </c>
    </row>
    <row r="11" spans="1:1" ht="34" x14ac:dyDescent="0.35">
      <c r="A11" s="343" t="s">
        <v>3056</v>
      </c>
    </row>
    <row r="12" spans="1:1" ht="17" x14ac:dyDescent="0.35">
      <c r="A12" s="343" t="s">
        <v>3057</v>
      </c>
    </row>
    <row r="13" spans="1:1" ht="17" x14ac:dyDescent="0.35">
      <c r="A13" s="343" t="s">
        <v>3058</v>
      </c>
    </row>
    <row r="14" spans="1:1" ht="17" x14ac:dyDescent="0.35">
      <c r="A14" s="343" t="s">
        <v>6</v>
      </c>
    </row>
    <row r="15" spans="1:1" ht="17" x14ac:dyDescent="0.35">
      <c r="A15" s="343"/>
    </row>
    <row r="16" spans="1:1" ht="18.5" x14ac:dyDescent="0.35">
      <c r="A16" s="341" t="s">
        <v>7</v>
      </c>
    </row>
    <row r="17" spans="1:1" ht="17" x14ac:dyDescent="0.35">
      <c r="A17" s="344" t="s">
        <v>8</v>
      </c>
    </row>
    <row r="18" spans="1:1" ht="34" x14ac:dyDescent="0.35">
      <c r="A18" s="345" t="s">
        <v>9</v>
      </c>
    </row>
    <row r="19" spans="1:1" ht="34" x14ac:dyDescent="0.35">
      <c r="A19" s="345" t="s">
        <v>10</v>
      </c>
    </row>
    <row r="20" spans="1:1" ht="51" x14ac:dyDescent="0.35">
      <c r="A20" s="345" t="s">
        <v>11</v>
      </c>
    </row>
    <row r="21" spans="1:1" ht="85" x14ac:dyDescent="0.35">
      <c r="A21" s="345" t="s">
        <v>3059</v>
      </c>
    </row>
    <row r="22" spans="1:1" ht="51" x14ac:dyDescent="0.35">
      <c r="A22" s="345" t="s">
        <v>12</v>
      </c>
    </row>
    <row r="23" spans="1:1" ht="34" x14ac:dyDescent="0.35">
      <c r="A23" s="345" t="s">
        <v>13</v>
      </c>
    </row>
    <row r="24" spans="1:1" ht="17" x14ac:dyDescent="0.35">
      <c r="A24" s="345" t="s">
        <v>14</v>
      </c>
    </row>
    <row r="25" spans="1:1" ht="17" x14ac:dyDescent="0.35">
      <c r="A25" s="344" t="s">
        <v>15</v>
      </c>
    </row>
    <row r="26" spans="1:1" ht="51" x14ac:dyDescent="0.4">
      <c r="A26" s="346" t="s">
        <v>16</v>
      </c>
    </row>
    <row r="27" spans="1:1" ht="17" x14ac:dyDescent="0.4">
      <c r="A27" s="346" t="s">
        <v>17</v>
      </c>
    </row>
    <row r="28" spans="1:1" ht="17" x14ac:dyDescent="0.35">
      <c r="A28" s="344" t="s">
        <v>18</v>
      </c>
    </row>
    <row r="29" spans="1:1" ht="34" x14ac:dyDescent="0.35">
      <c r="A29" s="345" t="s">
        <v>19</v>
      </c>
    </row>
    <row r="30" spans="1:1" ht="34" x14ac:dyDescent="0.35">
      <c r="A30" s="345" t="s">
        <v>20</v>
      </c>
    </row>
    <row r="31" spans="1:1" ht="34" x14ac:dyDescent="0.35">
      <c r="A31" s="345" t="s">
        <v>21</v>
      </c>
    </row>
    <row r="32" spans="1:1" ht="34" x14ac:dyDescent="0.35">
      <c r="A32" s="345" t="s">
        <v>22</v>
      </c>
    </row>
    <row r="33" spans="1:1" ht="17" x14ac:dyDescent="0.35">
      <c r="A33" s="345"/>
    </row>
    <row r="34" spans="1:1" ht="18.5" x14ac:dyDescent="0.35">
      <c r="A34" s="341" t="s">
        <v>23</v>
      </c>
    </row>
    <row r="35" spans="1:1" ht="17" x14ac:dyDescent="0.35">
      <c r="A35" s="344" t="s">
        <v>24</v>
      </c>
    </row>
    <row r="36" spans="1:1" ht="34" x14ac:dyDescent="0.35">
      <c r="A36" s="345" t="s">
        <v>25</v>
      </c>
    </row>
    <row r="37" spans="1:1" ht="34" x14ac:dyDescent="0.35">
      <c r="A37" s="345" t="s">
        <v>26</v>
      </c>
    </row>
    <row r="38" spans="1:1" ht="34" x14ac:dyDescent="0.35">
      <c r="A38" s="345" t="s">
        <v>27</v>
      </c>
    </row>
    <row r="39" spans="1:1" ht="17" x14ac:dyDescent="0.35">
      <c r="A39" s="345" t="s">
        <v>28</v>
      </c>
    </row>
    <row r="40" spans="1:1" ht="17" x14ac:dyDescent="0.35">
      <c r="A40" s="345" t="s">
        <v>29</v>
      </c>
    </row>
    <row r="41" spans="1:1" ht="17" x14ac:dyDescent="0.35">
      <c r="A41" s="344" t="s">
        <v>30</v>
      </c>
    </row>
    <row r="42" spans="1:1" ht="17" x14ac:dyDescent="0.35">
      <c r="A42" s="345" t="s">
        <v>31</v>
      </c>
    </row>
    <row r="43" spans="1:1" ht="17" x14ac:dyDescent="0.4">
      <c r="A43" s="346" t="s">
        <v>32</v>
      </c>
    </row>
    <row r="44" spans="1:1" ht="17" x14ac:dyDescent="0.35">
      <c r="A44" s="344" t="s">
        <v>33</v>
      </c>
    </row>
    <row r="45" spans="1:1" ht="34" x14ac:dyDescent="0.4">
      <c r="A45" s="346" t="s">
        <v>34</v>
      </c>
    </row>
    <row r="46" spans="1:1" ht="34" x14ac:dyDescent="0.35">
      <c r="A46" s="345" t="s">
        <v>35</v>
      </c>
    </row>
    <row r="47" spans="1:1" ht="34" x14ac:dyDescent="0.35">
      <c r="A47" s="345" t="s">
        <v>36</v>
      </c>
    </row>
    <row r="48" spans="1:1" ht="17" x14ac:dyDescent="0.35">
      <c r="A48" s="345" t="s">
        <v>37</v>
      </c>
    </row>
    <row r="49" spans="1:1" ht="17" x14ac:dyDescent="0.4">
      <c r="A49" s="346" t="s">
        <v>38</v>
      </c>
    </row>
    <row r="50" spans="1:1" ht="17" x14ac:dyDescent="0.35">
      <c r="A50" s="344" t="s">
        <v>39</v>
      </c>
    </row>
    <row r="51" spans="1:1" ht="34" x14ac:dyDescent="0.4">
      <c r="A51" s="346" t="s">
        <v>40</v>
      </c>
    </row>
    <row r="52" spans="1:1" ht="17" x14ac:dyDescent="0.35">
      <c r="A52" s="345" t="s">
        <v>41</v>
      </c>
    </row>
    <row r="53" spans="1:1" ht="34" x14ac:dyDescent="0.4">
      <c r="A53" s="346" t="s">
        <v>42</v>
      </c>
    </row>
    <row r="54" spans="1:1" ht="17" x14ac:dyDescent="0.35">
      <c r="A54" s="344" t="s">
        <v>43</v>
      </c>
    </row>
    <row r="55" spans="1:1" ht="17" x14ac:dyDescent="0.4">
      <c r="A55" s="346" t="s">
        <v>44</v>
      </c>
    </row>
    <row r="56" spans="1:1" ht="34" x14ac:dyDescent="0.35">
      <c r="A56" s="345" t="s">
        <v>3060</v>
      </c>
    </row>
    <row r="57" spans="1:1" ht="17" x14ac:dyDescent="0.35">
      <c r="A57" s="345" t="s">
        <v>45</v>
      </c>
    </row>
    <row r="58" spans="1:1" ht="17" x14ac:dyDescent="0.35">
      <c r="A58" s="345" t="s">
        <v>46</v>
      </c>
    </row>
    <row r="59" spans="1:1" ht="17" x14ac:dyDescent="0.35">
      <c r="A59" s="344" t="s">
        <v>47</v>
      </c>
    </row>
    <row r="60" spans="1:1" ht="17" x14ac:dyDescent="0.35">
      <c r="A60" s="345" t="s">
        <v>48</v>
      </c>
    </row>
    <row r="61" spans="1:1" ht="17" x14ac:dyDescent="0.35">
      <c r="A61" s="347"/>
    </row>
    <row r="62" spans="1:1" ht="18.5" x14ac:dyDescent="0.35">
      <c r="A62" s="341" t="s">
        <v>49</v>
      </c>
    </row>
    <row r="63" spans="1:1" ht="17" x14ac:dyDescent="0.35">
      <c r="A63" s="344" t="s">
        <v>50</v>
      </c>
    </row>
    <row r="64" spans="1:1" ht="34" x14ac:dyDescent="0.35">
      <c r="A64" s="345" t="s">
        <v>51</v>
      </c>
    </row>
    <row r="65" spans="1:1" ht="17" x14ac:dyDescent="0.35">
      <c r="A65" s="345" t="s">
        <v>52</v>
      </c>
    </row>
    <row r="66" spans="1:1" ht="34" x14ac:dyDescent="0.35">
      <c r="A66" s="343" t="s">
        <v>53</v>
      </c>
    </row>
    <row r="67" spans="1:1" ht="34" x14ac:dyDescent="0.35">
      <c r="A67" s="343" t="s">
        <v>3061</v>
      </c>
    </row>
    <row r="68" spans="1:1" ht="34" x14ac:dyDescent="0.35">
      <c r="A68" s="343" t="s">
        <v>54</v>
      </c>
    </row>
    <row r="69" spans="1:1" ht="17" x14ac:dyDescent="0.35">
      <c r="A69" s="348" t="s">
        <v>55</v>
      </c>
    </row>
    <row r="70" spans="1:1" ht="51" x14ac:dyDescent="0.35">
      <c r="A70" s="343" t="s">
        <v>56</v>
      </c>
    </row>
    <row r="71" spans="1:1" ht="17" x14ac:dyDescent="0.35">
      <c r="A71" s="343" t="s">
        <v>57</v>
      </c>
    </row>
    <row r="72" spans="1:1" ht="17" x14ac:dyDescent="0.35">
      <c r="A72" s="348" t="s">
        <v>58</v>
      </c>
    </row>
    <row r="73" spans="1:1" ht="17" x14ac:dyDescent="0.35">
      <c r="A73" s="343" t="s">
        <v>59</v>
      </c>
    </row>
    <row r="74" spans="1:1" ht="17" x14ac:dyDescent="0.35">
      <c r="A74" s="348" t="s">
        <v>60</v>
      </c>
    </row>
    <row r="75" spans="1:1" ht="34" x14ac:dyDescent="0.35">
      <c r="A75" s="343" t="s">
        <v>61</v>
      </c>
    </row>
    <row r="76" spans="1:1" ht="17" x14ac:dyDescent="0.35">
      <c r="A76" s="343" t="s">
        <v>62</v>
      </c>
    </row>
    <row r="77" spans="1:1" ht="51" x14ac:dyDescent="0.35">
      <c r="A77" s="343" t="s">
        <v>63</v>
      </c>
    </row>
    <row r="78" spans="1:1" ht="17" x14ac:dyDescent="0.35">
      <c r="A78" s="348" t="s">
        <v>64</v>
      </c>
    </row>
    <row r="79" spans="1:1" ht="17" x14ac:dyDescent="0.4">
      <c r="A79" s="342" t="s">
        <v>65</v>
      </c>
    </row>
    <row r="80" spans="1:1" ht="17" x14ac:dyDescent="0.35">
      <c r="A80" s="348" t="s">
        <v>66</v>
      </c>
    </row>
    <row r="81" spans="1:1" ht="34" x14ac:dyDescent="0.35">
      <c r="A81" s="343" t="s">
        <v>67</v>
      </c>
    </row>
    <row r="82" spans="1:1" ht="34" x14ac:dyDescent="0.35">
      <c r="A82" s="343" t="s">
        <v>68</v>
      </c>
    </row>
    <row r="83" spans="1:1" ht="34" x14ac:dyDescent="0.35">
      <c r="A83" s="343" t="s">
        <v>69</v>
      </c>
    </row>
    <row r="84" spans="1:1" ht="34" x14ac:dyDescent="0.35">
      <c r="A84" s="343" t="s">
        <v>70</v>
      </c>
    </row>
    <row r="85" spans="1:1" ht="34" x14ac:dyDescent="0.35">
      <c r="A85" s="343" t="s">
        <v>71</v>
      </c>
    </row>
    <row r="86" spans="1:1" ht="17" x14ac:dyDescent="0.35">
      <c r="A86" s="348" t="s">
        <v>72</v>
      </c>
    </row>
    <row r="87" spans="1:1" ht="17" x14ac:dyDescent="0.35">
      <c r="A87" s="343" t="s">
        <v>73</v>
      </c>
    </row>
    <row r="88" spans="1:1" ht="17" x14ac:dyDescent="0.35">
      <c r="A88" s="343" t="s">
        <v>74</v>
      </c>
    </row>
    <row r="89" spans="1:1" ht="17" x14ac:dyDescent="0.35">
      <c r="A89" s="348" t="s">
        <v>75</v>
      </c>
    </row>
    <row r="90" spans="1:1" ht="34" x14ac:dyDescent="0.35">
      <c r="A90" s="343" t="s">
        <v>76</v>
      </c>
    </row>
    <row r="91" spans="1:1" ht="17" x14ac:dyDescent="0.35">
      <c r="A91" s="348" t="s">
        <v>77</v>
      </c>
    </row>
    <row r="92" spans="1:1" ht="17" x14ac:dyDescent="0.4">
      <c r="A92" s="342" t="s">
        <v>78</v>
      </c>
    </row>
    <row r="93" spans="1:1" ht="17" x14ac:dyDescent="0.35">
      <c r="A93" s="343" t="s">
        <v>79</v>
      </c>
    </row>
    <row r="94" spans="1:1" ht="17" x14ac:dyDescent="0.35">
      <c r="A94" s="343"/>
    </row>
    <row r="95" spans="1:1" ht="18.5" x14ac:dyDescent="0.35">
      <c r="A95" s="341" t="s">
        <v>80</v>
      </c>
    </row>
    <row r="96" spans="1:1" ht="34" x14ac:dyDescent="0.4">
      <c r="A96" s="342" t="s">
        <v>81</v>
      </c>
    </row>
    <row r="97" spans="1:1" ht="17" x14ac:dyDescent="0.4">
      <c r="A97" s="342" t="s">
        <v>82</v>
      </c>
    </row>
    <row r="98" spans="1:1" ht="17" x14ac:dyDescent="0.35">
      <c r="A98" s="348" t="s">
        <v>83</v>
      </c>
    </row>
    <row r="99" spans="1:1" ht="17" x14ac:dyDescent="0.35">
      <c r="A99" s="340" t="s">
        <v>84</v>
      </c>
    </row>
    <row r="100" spans="1:1" ht="17" x14ac:dyDescent="0.35">
      <c r="A100" s="343" t="s">
        <v>85</v>
      </c>
    </row>
    <row r="101" spans="1:1" ht="17" x14ac:dyDescent="0.35">
      <c r="A101" s="343" t="s">
        <v>86</v>
      </c>
    </row>
    <row r="102" spans="1:1" ht="17" x14ac:dyDescent="0.35">
      <c r="A102" s="343" t="s">
        <v>87</v>
      </c>
    </row>
    <row r="103" spans="1:1" ht="17" x14ac:dyDescent="0.35">
      <c r="A103" s="343" t="s">
        <v>88</v>
      </c>
    </row>
    <row r="104" spans="1:1" ht="34" x14ac:dyDescent="0.35">
      <c r="A104" s="343" t="s">
        <v>89</v>
      </c>
    </row>
    <row r="105" spans="1:1" ht="17" x14ac:dyDescent="0.35">
      <c r="A105" s="340" t="s">
        <v>90</v>
      </c>
    </row>
    <row r="106" spans="1:1" ht="17" x14ac:dyDescent="0.35">
      <c r="A106" s="343" t="s">
        <v>91</v>
      </c>
    </row>
    <row r="107" spans="1:1" ht="17" x14ac:dyDescent="0.35">
      <c r="A107" s="343" t="s">
        <v>92</v>
      </c>
    </row>
    <row r="108" spans="1:1" ht="17" x14ac:dyDescent="0.35">
      <c r="A108" s="343" t="s">
        <v>93</v>
      </c>
    </row>
    <row r="109" spans="1:1" ht="17" x14ac:dyDescent="0.35">
      <c r="A109" s="343" t="s">
        <v>94</v>
      </c>
    </row>
    <row r="110" spans="1:1" ht="17" x14ac:dyDescent="0.35">
      <c r="A110" s="343" t="s">
        <v>95</v>
      </c>
    </row>
    <row r="111" spans="1:1" ht="17" x14ac:dyDescent="0.35">
      <c r="A111" s="343" t="s">
        <v>96</v>
      </c>
    </row>
    <row r="112" spans="1:1" ht="17" x14ac:dyDescent="0.35">
      <c r="A112" s="348" t="s">
        <v>97</v>
      </c>
    </row>
    <row r="113" spans="1:1" ht="17" x14ac:dyDescent="0.35">
      <c r="A113" s="343" t="s">
        <v>98</v>
      </c>
    </row>
    <row r="114" spans="1:1" ht="17" x14ac:dyDescent="0.35">
      <c r="A114" s="340" t="s">
        <v>99</v>
      </c>
    </row>
    <row r="115" spans="1:1" ht="17" x14ac:dyDescent="0.35">
      <c r="A115" s="343" t="s">
        <v>100</v>
      </c>
    </row>
    <row r="116" spans="1:1" ht="17" x14ac:dyDescent="0.35">
      <c r="A116" s="343" t="s">
        <v>101</v>
      </c>
    </row>
    <row r="117" spans="1:1" ht="17" x14ac:dyDescent="0.35">
      <c r="A117" s="340" t="s">
        <v>102</v>
      </c>
    </row>
    <row r="118" spans="1:1" ht="17" x14ac:dyDescent="0.35">
      <c r="A118" s="343" t="s">
        <v>103</v>
      </c>
    </row>
    <row r="119" spans="1:1" ht="17" x14ac:dyDescent="0.35">
      <c r="A119" s="343" t="s">
        <v>104</v>
      </c>
    </row>
    <row r="120" spans="1:1" ht="17" x14ac:dyDescent="0.35">
      <c r="A120" s="343" t="s">
        <v>105</v>
      </c>
    </row>
    <row r="121" spans="1:1" ht="17" x14ac:dyDescent="0.35">
      <c r="A121" s="348" t="s">
        <v>106</v>
      </c>
    </row>
    <row r="122" spans="1:1" ht="17" x14ac:dyDescent="0.35">
      <c r="A122" s="340" t="s">
        <v>107</v>
      </c>
    </row>
    <row r="123" spans="1:1" ht="17" x14ac:dyDescent="0.35">
      <c r="A123" s="340" t="s">
        <v>108</v>
      </c>
    </row>
    <row r="124" spans="1:1" ht="17" x14ac:dyDescent="0.35">
      <c r="A124" s="343" t="s">
        <v>109</v>
      </c>
    </row>
    <row r="125" spans="1:1" ht="17" x14ac:dyDescent="0.35">
      <c r="A125" s="343" t="s">
        <v>110</v>
      </c>
    </row>
    <row r="126" spans="1:1" ht="17" x14ac:dyDescent="0.35">
      <c r="A126" s="343" t="s">
        <v>111</v>
      </c>
    </row>
    <row r="127" spans="1:1" ht="17" x14ac:dyDescent="0.35">
      <c r="A127" s="343" t="s">
        <v>112</v>
      </c>
    </row>
    <row r="128" spans="1:1" ht="17" x14ac:dyDescent="0.35">
      <c r="A128" s="343" t="s">
        <v>113</v>
      </c>
    </row>
    <row r="129" spans="1:1" ht="17" x14ac:dyDescent="0.35">
      <c r="A129" s="348" t="s">
        <v>114</v>
      </c>
    </row>
    <row r="130" spans="1:1" ht="34" x14ac:dyDescent="0.35">
      <c r="A130" s="343" t="s">
        <v>115</v>
      </c>
    </row>
    <row r="131" spans="1:1" ht="68" x14ac:dyDescent="0.35">
      <c r="A131" s="343" t="s">
        <v>116</v>
      </c>
    </row>
    <row r="132" spans="1:1" ht="34" x14ac:dyDescent="0.35">
      <c r="A132" s="343" t="s">
        <v>117</v>
      </c>
    </row>
    <row r="133" spans="1:1" ht="17" x14ac:dyDescent="0.35">
      <c r="A133" s="348" t="s">
        <v>118</v>
      </c>
    </row>
    <row r="134" spans="1:1" ht="34" x14ac:dyDescent="0.35">
      <c r="A134" s="340" t="s">
        <v>119</v>
      </c>
    </row>
    <row r="135" spans="1:1" ht="17" x14ac:dyDescent="0.35">
      <c r="A135" s="340"/>
    </row>
    <row r="136" spans="1:1" ht="18.5" x14ac:dyDescent="0.35">
      <c r="A136" s="341" t="s">
        <v>120</v>
      </c>
    </row>
    <row r="137" spans="1:1" ht="17" x14ac:dyDescent="0.35">
      <c r="A137" s="343" t="s">
        <v>3062</v>
      </c>
    </row>
    <row r="138" spans="1:1" ht="34" x14ac:dyDescent="0.35">
      <c r="A138" s="345" t="s">
        <v>3063</v>
      </c>
    </row>
    <row r="139" spans="1:1" ht="34" x14ac:dyDescent="0.35">
      <c r="A139" s="345" t="s">
        <v>3064</v>
      </c>
    </row>
    <row r="140" spans="1:1" ht="17" x14ac:dyDescent="0.35">
      <c r="A140" s="344" t="s">
        <v>121</v>
      </c>
    </row>
    <row r="141" spans="1:1" ht="17" x14ac:dyDescent="0.35">
      <c r="A141" s="349" t="s">
        <v>122</v>
      </c>
    </row>
    <row r="142" spans="1:1" ht="34" x14ac:dyDescent="0.4">
      <c r="A142" s="346" t="s">
        <v>123</v>
      </c>
    </row>
    <row r="143" spans="1:1" ht="17" x14ac:dyDescent="0.35">
      <c r="A143" s="345" t="s">
        <v>124</v>
      </c>
    </row>
    <row r="144" spans="1:1" ht="17" x14ac:dyDescent="0.35">
      <c r="A144" s="345" t="s">
        <v>125</v>
      </c>
    </row>
    <row r="145" spans="1:1" ht="17" x14ac:dyDescent="0.35">
      <c r="A145" s="349" t="s">
        <v>126</v>
      </c>
    </row>
    <row r="146" spans="1:1" ht="17" x14ac:dyDescent="0.35">
      <c r="A146" s="344" t="s">
        <v>127</v>
      </c>
    </row>
    <row r="147" spans="1:1" ht="17" x14ac:dyDescent="0.35">
      <c r="A147" s="349" t="s">
        <v>128</v>
      </c>
    </row>
    <row r="148" spans="1:1" ht="17" x14ac:dyDescent="0.35">
      <c r="A148" s="345" t="s">
        <v>129</v>
      </c>
    </row>
    <row r="149" spans="1:1" ht="17" x14ac:dyDescent="0.35">
      <c r="A149" s="345" t="s">
        <v>130</v>
      </c>
    </row>
    <row r="150" spans="1:1" ht="17" x14ac:dyDescent="0.35">
      <c r="A150" s="345" t="s">
        <v>131</v>
      </c>
    </row>
    <row r="151" spans="1:1" ht="34" x14ac:dyDescent="0.35">
      <c r="A151" s="349" t="s">
        <v>132</v>
      </c>
    </row>
    <row r="152" spans="1:1" ht="17" x14ac:dyDescent="0.35">
      <c r="A152" s="344" t="s">
        <v>133</v>
      </c>
    </row>
    <row r="153" spans="1:1" ht="17" x14ac:dyDescent="0.35">
      <c r="A153" s="345" t="s">
        <v>134</v>
      </c>
    </row>
    <row r="154" spans="1:1" ht="17" x14ac:dyDescent="0.35">
      <c r="A154" s="345" t="s">
        <v>135</v>
      </c>
    </row>
    <row r="155" spans="1:1" ht="17" x14ac:dyDescent="0.35">
      <c r="A155" s="345" t="s">
        <v>136</v>
      </c>
    </row>
    <row r="156" spans="1:1" ht="17" x14ac:dyDescent="0.35">
      <c r="A156" s="345" t="s">
        <v>137</v>
      </c>
    </row>
    <row r="157" spans="1:1" ht="34" x14ac:dyDescent="0.35">
      <c r="A157" s="345" t="s">
        <v>3065</v>
      </c>
    </row>
    <row r="158" spans="1:1" ht="34" x14ac:dyDescent="0.35">
      <c r="A158" s="345" t="s">
        <v>138</v>
      </c>
    </row>
    <row r="159" spans="1:1" ht="17" x14ac:dyDescent="0.35">
      <c r="A159" s="344" t="s">
        <v>139</v>
      </c>
    </row>
    <row r="160" spans="1:1" ht="34" x14ac:dyDescent="0.35">
      <c r="A160" s="345" t="s">
        <v>140</v>
      </c>
    </row>
    <row r="161" spans="1:1" ht="34" x14ac:dyDescent="0.35">
      <c r="A161" s="345" t="s">
        <v>141</v>
      </c>
    </row>
    <row r="162" spans="1:1" ht="17" x14ac:dyDescent="0.35">
      <c r="A162" s="345" t="s">
        <v>142</v>
      </c>
    </row>
    <row r="163" spans="1:1" ht="17" x14ac:dyDescent="0.35">
      <c r="A163" s="344" t="s">
        <v>143</v>
      </c>
    </row>
    <row r="164" spans="1:1" ht="34" x14ac:dyDescent="0.4">
      <c r="A164" s="346" t="s">
        <v>144</v>
      </c>
    </row>
    <row r="165" spans="1:1" ht="34" x14ac:dyDescent="0.35">
      <c r="A165" s="345" t="s">
        <v>145</v>
      </c>
    </row>
    <row r="166" spans="1:1" ht="17" x14ac:dyDescent="0.35">
      <c r="A166" s="344" t="s">
        <v>146</v>
      </c>
    </row>
    <row r="167" spans="1:1" ht="17" x14ac:dyDescent="0.35">
      <c r="A167" s="345" t="s">
        <v>147</v>
      </c>
    </row>
    <row r="168" spans="1:1" ht="17" x14ac:dyDescent="0.35">
      <c r="A168" s="344" t="s">
        <v>148</v>
      </c>
    </row>
    <row r="169" spans="1:1" ht="17" x14ac:dyDescent="0.4">
      <c r="A169" s="346" t="s">
        <v>149</v>
      </c>
    </row>
    <row r="170" spans="1:1" ht="17" x14ac:dyDescent="0.4">
      <c r="A170" s="346"/>
    </row>
    <row r="171" spans="1:1" ht="17" x14ac:dyDescent="0.4">
      <c r="A171" s="346"/>
    </row>
    <row r="172" spans="1:1" ht="17" x14ac:dyDescent="0.4">
      <c r="A172" s="346"/>
    </row>
    <row r="173" spans="1:1" ht="17" x14ac:dyDescent="0.4">
      <c r="A173" s="346"/>
    </row>
    <row r="174" spans="1:1" ht="17" x14ac:dyDescent="0.4">
      <c r="A174" s="34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29"/>
  <sheetViews>
    <sheetView zoomScale="75" zoomScaleNormal="75" workbookViewId="0">
      <selection activeCell="A3" sqref="A3"/>
    </sheetView>
  </sheetViews>
  <sheetFormatPr defaultRowHeight="14.5" x14ac:dyDescent="0.35"/>
  <cols>
    <col min="2" max="2" width="25.453125" customWidth="1"/>
    <col min="3" max="3" width="25" customWidth="1"/>
    <col min="4" max="4" width="19.26953125" customWidth="1"/>
    <col min="5" max="5" width="15.1796875" customWidth="1"/>
    <col min="6" max="6" width="21" style="181" customWidth="1"/>
    <col min="7" max="7" width="18.90625" style="176" customWidth="1"/>
    <col min="8" max="8" width="18" style="181" bestFit="1" customWidth="1"/>
    <col min="9" max="9" width="20.7265625" customWidth="1"/>
    <col min="10" max="10" width="15.7265625" style="177" customWidth="1"/>
    <col min="11" max="11" width="13.453125" bestFit="1" customWidth="1"/>
    <col min="12" max="12" width="30" bestFit="1" customWidth="1"/>
    <col min="13" max="13" width="13.54296875" customWidth="1"/>
    <col min="14" max="14" width="13" customWidth="1"/>
    <col min="15" max="15" width="21" bestFit="1" customWidth="1"/>
    <col min="17" max="17" width="14.1796875" bestFit="1" customWidth="1"/>
  </cols>
  <sheetData>
    <row r="1" spans="1:29" s="25" customFormat="1" ht="35.25" customHeight="1" x14ac:dyDescent="0.35">
      <c r="B1" s="152" t="s">
        <v>2710</v>
      </c>
      <c r="C1" s="148"/>
      <c r="D1" s="148"/>
      <c r="E1" s="148"/>
      <c r="F1" s="180"/>
      <c r="G1" s="180"/>
      <c r="H1" s="180"/>
      <c r="I1" s="148"/>
      <c r="J1" s="148"/>
      <c r="K1" s="148"/>
      <c r="L1" s="148"/>
      <c r="M1" s="148"/>
      <c r="N1" s="148"/>
      <c r="O1" s="148"/>
    </row>
    <row r="2" spans="1:29" x14ac:dyDescent="0.35">
      <c r="A2" s="34"/>
      <c r="B2" s="35" t="s">
        <v>2711</v>
      </c>
      <c r="C2" s="119" t="s">
        <v>2712</v>
      </c>
      <c r="D2" s="119" t="s">
        <v>2713</v>
      </c>
      <c r="E2" s="119" t="s">
        <v>2714</v>
      </c>
      <c r="F2" s="182" t="s">
        <v>2715</v>
      </c>
      <c r="G2" s="182" t="s">
        <v>2716</v>
      </c>
      <c r="H2" s="182" t="s">
        <v>2717</v>
      </c>
      <c r="I2" s="119" t="s">
        <v>2718</v>
      </c>
      <c r="J2" s="119" t="s">
        <v>2719</v>
      </c>
      <c r="K2" s="119" t="s">
        <v>2720</v>
      </c>
      <c r="L2" s="119" t="s">
        <v>2724</v>
      </c>
      <c r="M2" s="119" t="s">
        <v>2721</v>
      </c>
      <c r="N2" s="119" t="s">
        <v>2722</v>
      </c>
      <c r="O2" s="119" t="s">
        <v>2725</v>
      </c>
      <c r="P2" s="34" t="s">
        <v>2723</v>
      </c>
      <c r="Q2" s="119" t="s">
        <v>2726</v>
      </c>
      <c r="R2" s="34"/>
      <c r="S2" s="34"/>
      <c r="T2" s="34"/>
      <c r="U2" s="34"/>
      <c r="V2" s="34"/>
      <c r="W2" s="34"/>
      <c r="X2" s="34"/>
      <c r="Y2" s="34"/>
      <c r="Z2" s="34"/>
      <c r="AA2" s="34"/>
      <c r="AB2" s="34"/>
      <c r="AC2" s="34"/>
    </row>
    <row r="3" spans="1:29" x14ac:dyDescent="0.35">
      <c r="A3">
        <f t="shared" ref="A3:A29" si="0">IF(B3="","",A2+1)</f>
        <v>1</v>
      </c>
      <c r="B3" t="s">
        <v>3101</v>
      </c>
      <c r="C3" t="s">
        <v>3102</v>
      </c>
      <c r="D3" s="178">
        <v>42367</v>
      </c>
      <c r="E3" t="s">
        <v>394</v>
      </c>
      <c r="F3" s="175">
        <v>200000000</v>
      </c>
      <c r="G3" s="176">
        <v>1.613263785</v>
      </c>
      <c r="H3" s="175">
        <v>322652757</v>
      </c>
      <c r="I3" t="s">
        <v>3103</v>
      </c>
      <c r="J3" s="177">
        <v>1.5623E-2</v>
      </c>
      <c r="K3" s="178">
        <v>48211</v>
      </c>
      <c r="L3" s="178">
        <v>48577</v>
      </c>
      <c r="M3" t="s">
        <v>3104</v>
      </c>
      <c r="N3">
        <f>IF(M3="","",(K3-'A. HTT General'!C$18)/365.25)</f>
        <v>5.7467488021902806</v>
      </c>
      <c r="O3">
        <f>IF(M3="","",(L3-'A. HTT General'!C$18)/365.25)</f>
        <v>6.7488021902806299</v>
      </c>
      <c r="P3">
        <f>SUMPRODUCT(H3:H29,N3:N29)/SUM(H3:H29)</f>
        <v>3.0722585806493949</v>
      </c>
      <c r="Q3" s="179">
        <f>SUMPRODUCT(H3:H29,O3:O29)/SUM(H3:H29)</f>
        <v>4.071770994813094</v>
      </c>
    </row>
    <row r="4" spans="1:29" x14ac:dyDescent="0.35">
      <c r="A4">
        <f t="shared" si="0"/>
        <v>2</v>
      </c>
      <c r="B4" t="s">
        <v>3105</v>
      </c>
      <c r="C4" t="s">
        <v>3106</v>
      </c>
      <c r="D4" s="178">
        <v>44355</v>
      </c>
      <c r="E4" t="s">
        <v>394</v>
      </c>
      <c r="F4" s="181">
        <v>850000000</v>
      </c>
      <c r="G4" s="176">
        <v>1.67787</v>
      </c>
      <c r="H4" s="181">
        <v>1426189500</v>
      </c>
      <c r="I4" t="s">
        <v>3103</v>
      </c>
      <c r="J4" s="177">
        <v>1E-4</v>
      </c>
      <c r="K4" s="178">
        <v>46912</v>
      </c>
      <c r="L4" s="178">
        <v>47277</v>
      </c>
      <c r="M4" t="s">
        <v>3104</v>
      </c>
      <c r="N4">
        <f>IF(M4="","",(K4-'A. HTT General'!C$18)/365.25)</f>
        <v>2.1902806297056809</v>
      </c>
      <c r="O4">
        <f>IF(M4="","",(L4-'A. HTT General'!C$18)/365.25)</f>
        <v>3.1895961670088981</v>
      </c>
    </row>
    <row r="5" spans="1:29" x14ac:dyDescent="0.35">
      <c r="A5">
        <f t="shared" si="0"/>
        <v>3</v>
      </c>
      <c r="B5" t="s">
        <v>3107</v>
      </c>
      <c r="C5" t="s">
        <v>3108</v>
      </c>
      <c r="D5" s="178">
        <v>45005</v>
      </c>
      <c r="E5" t="s">
        <v>394</v>
      </c>
      <c r="F5" s="181">
        <v>750000000</v>
      </c>
      <c r="G5" s="176">
        <v>1.7239</v>
      </c>
      <c r="H5" s="181">
        <v>1292925000</v>
      </c>
      <c r="I5" t="s">
        <v>3103</v>
      </c>
      <c r="J5" s="177">
        <v>3.7499999999999999E-2</v>
      </c>
      <c r="K5" s="178">
        <v>46863</v>
      </c>
      <c r="L5" s="178">
        <v>47228</v>
      </c>
      <c r="M5" t="s">
        <v>3104</v>
      </c>
      <c r="N5">
        <f>IF(M5="","",(K5-'A. HTT General'!C$18)/365.25)</f>
        <v>2.0561259411362083</v>
      </c>
      <c r="O5">
        <f>IF(M5="","",(L5-'A. HTT General'!C$18)/365.25)</f>
        <v>3.055441478439425</v>
      </c>
    </row>
    <row r="6" spans="1:29" x14ac:dyDescent="0.35">
      <c r="A6" s="333">
        <f>IF(B6="","",A5+1)</f>
        <v>4</v>
      </c>
      <c r="B6" t="s">
        <v>3109</v>
      </c>
      <c r="C6" t="s">
        <v>3110</v>
      </c>
      <c r="D6" s="178">
        <v>45840</v>
      </c>
      <c r="E6" t="s">
        <v>394</v>
      </c>
      <c r="F6" s="181">
        <v>750000000</v>
      </c>
      <c r="G6" s="176">
        <v>1.9269000000000001</v>
      </c>
      <c r="H6" s="181">
        <v>1445175000</v>
      </c>
      <c r="I6" t="s">
        <v>3103</v>
      </c>
      <c r="J6" s="177">
        <v>2.6960000000000001E-2</v>
      </c>
      <c r="K6" s="178">
        <v>47666</v>
      </c>
      <c r="L6" s="178">
        <v>48031</v>
      </c>
      <c r="M6" t="s">
        <v>3104</v>
      </c>
      <c r="N6">
        <f>IF(M6="","",(K6-'A. HTT General'!C$18)/365.25)</f>
        <v>4.2546201232032859</v>
      </c>
      <c r="O6">
        <f>IF(M6="","",(L6-'A. HTT General'!C$18)/365.25)</f>
        <v>5.2539356605065022</v>
      </c>
    </row>
    <row r="7" spans="1:29" x14ac:dyDescent="0.35">
      <c r="A7" t="str">
        <f t="shared" si="0"/>
        <v/>
      </c>
      <c r="N7" t="str">
        <f>IF(M7="","",(K7-'A. HTT General'!C$18)/365.25)</f>
        <v/>
      </c>
      <c r="O7" t="str">
        <f>IF(M7="","",(L7-'A. HTT General'!C$18)/365.25)</f>
        <v/>
      </c>
    </row>
    <row r="8" spans="1:29" x14ac:dyDescent="0.35">
      <c r="A8" t="str">
        <f t="shared" si="0"/>
        <v/>
      </c>
      <c r="N8" t="str">
        <f>IF(M8="","",(K8-'A. HTT General'!C$18)/365.25)</f>
        <v/>
      </c>
      <c r="O8" t="str">
        <f>IF(M8="","",(L8-'A. HTT General'!C$18)/365.25)</f>
        <v/>
      </c>
    </row>
    <row r="9" spans="1:29" x14ac:dyDescent="0.35">
      <c r="A9" t="str">
        <f t="shared" si="0"/>
        <v/>
      </c>
      <c r="N9" t="str">
        <f>IF(M9="","",(K9-'A. HTT General'!C$18)/365.25)</f>
        <v/>
      </c>
      <c r="O9" t="str">
        <f>IF(M9="","",(L9-'A. HTT General'!C$18)/365.25)</f>
        <v/>
      </c>
    </row>
    <row r="10" spans="1:29" x14ac:dyDescent="0.35">
      <c r="A10" t="str">
        <f t="shared" si="0"/>
        <v/>
      </c>
      <c r="N10" t="str">
        <f>IF(M10="","",(K10-'A. HTT General'!C$18)/365.25)</f>
        <v/>
      </c>
      <c r="O10" t="str">
        <f>IF(M10="","",(L10-'A. HTT General'!C$18)/365.25)</f>
        <v/>
      </c>
    </row>
    <row r="11" spans="1:29" x14ac:dyDescent="0.35">
      <c r="A11" t="str">
        <f t="shared" si="0"/>
        <v/>
      </c>
      <c r="N11" t="str">
        <f>IF(M11="","",(K11-'A. HTT General'!C$18)/365.25)</f>
        <v/>
      </c>
      <c r="O11" t="str">
        <f>IF(M11="","",(L11-'A. HTT General'!C$18)/365.25)</f>
        <v/>
      </c>
    </row>
    <row r="12" spans="1:29" x14ac:dyDescent="0.35">
      <c r="A12" t="str">
        <f t="shared" si="0"/>
        <v/>
      </c>
      <c r="N12" t="str">
        <f>IF(M12="","",(K12-'A. HTT General'!C$18)/365.25)</f>
        <v/>
      </c>
      <c r="O12" t="str">
        <f>IF(M12="","",(L12-'A. HTT General'!C$18)/365.25)</f>
        <v/>
      </c>
    </row>
    <row r="13" spans="1:29" x14ac:dyDescent="0.35">
      <c r="A13" t="str">
        <f t="shared" si="0"/>
        <v/>
      </c>
      <c r="N13" t="str">
        <f>IF(M13="","",(K13-'A. HTT General'!C$18)/365.25)</f>
        <v/>
      </c>
      <c r="O13" t="str">
        <f>IF(M13="","",(L13-'A. HTT General'!C$18)/365.25)</f>
        <v/>
      </c>
    </row>
    <row r="14" spans="1:29" x14ac:dyDescent="0.35">
      <c r="A14" t="str">
        <f t="shared" si="0"/>
        <v/>
      </c>
      <c r="N14" t="str">
        <f>IF(M14="","",(K14-'A. HTT General'!C$18)/365.25)</f>
        <v/>
      </c>
      <c r="O14" t="str">
        <f>IF(M14="","",(L14-'A. HTT General'!C$18)/365.25)</f>
        <v/>
      </c>
    </row>
    <row r="15" spans="1:29" x14ac:dyDescent="0.35">
      <c r="A15" t="str">
        <f t="shared" si="0"/>
        <v/>
      </c>
      <c r="N15" t="str">
        <f>IF(M15="","",(K15-'A. HTT General'!C$18)/365.25)</f>
        <v/>
      </c>
      <c r="O15" t="str">
        <f>IF(M15="","",(L15-'A. HTT General'!C$18)/365.25)</f>
        <v/>
      </c>
    </row>
    <row r="16" spans="1:29" x14ac:dyDescent="0.35">
      <c r="A16" t="str">
        <f t="shared" si="0"/>
        <v/>
      </c>
      <c r="N16" t="str">
        <f>IF(M16="","",(K16-'A. HTT General'!C$18)/365.25)</f>
        <v/>
      </c>
      <c r="O16" t="str">
        <f>IF(M16="","",(L16-'A. HTT General'!C$18)/365.25)</f>
        <v/>
      </c>
    </row>
    <row r="17" spans="1:15" x14ac:dyDescent="0.35">
      <c r="A17" t="str">
        <f t="shared" si="0"/>
        <v/>
      </c>
      <c r="N17" t="str">
        <f>IF(M17="","",(K17-'A. HTT General'!C$18)/365.25)</f>
        <v/>
      </c>
      <c r="O17" t="str">
        <f>IF(M17="","",(L17-'A. HTT General'!C$18)/365.25)</f>
        <v/>
      </c>
    </row>
    <row r="18" spans="1:15" x14ac:dyDescent="0.35">
      <c r="A18" t="str">
        <f t="shared" si="0"/>
        <v/>
      </c>
      <c r="N18" t="str">
        <f>IF(M18="","",(K18-'A. HTT General'!C$18)/365.25)</f>
        <v/>
      </c>
      <c r="O18" t="str">
        <f>IF(M18="","",(L18-'A. HTT General'!C$18)/365.25)</f>
        <v/>
      </c>
    </row>
    <row r="19" spans="1:15" x14ac:dyDescent="0.35">
      <c r="A19" t="str">
        <f t="shared" si="0"/>
        <v/>
      </c>
      <c r="N19" t="str">
        <f>IF(M19="","",(K19-'A. HTT General'!C$18)/365.25)</f>
        <v/>
      </c>
      <c r="O19" t="str">
        <f>IF(M19="","",(L19-'A. HTT General'!C$18)/365.25)</f>
        <v/>
      </c>
    </row>
    <row r="20" spans="1:15" x14ac:dyDescent="0.35">
      <c r="A20" t="str">
        <f t="shared" si="0"/>
        <v/>
      </c>
      <c r="N20" t="str">
        <f>IF(M20="","",(K20-'A. HTT General'!C$18)/365.25)</f>
        <v/>
      </c>
      <c r="O20" t="str">
        <f>IF(M20="","",(L20-'A. HTT General'!C$18)/365.25)</f>
        <v/>
      </c>
    </row>
    <row r="21" spans="1:15" x14ac:dyDescent="0.35">
      <c r="A21" t="str">
        <f t="shared" si="0"/>
        <v/>
      </c>
      <c r="N21" t="str">
        <f>IF(M21="","",(K21-'A. HTT General'!C$18)/365.25)</f>
        <v/>
      </c>
      <c r="O21" t="str">
        <f>IF(M21="","",(L21-'A. HTT General'!C$18)/365.25)</f>
        <v/>
      </c>
    </row>
    <row r="22" spans="1:15" x14ac:dyDescent="0.35">
      <c r="A22" t="str">
        <f t="shared" si="0"/>
        <v/>
      </c>
      <c r="N22" t="str">
        <f>IF(M22="","",(K22-'A. HTT General'!C$18)/365.25)</f>
        <v/>
      </c>
      <c r="O22" t="str">
        <f>IF(M22="","",(L22-'A. HTT General'!C$18)/365.25)</f>
        <v/>
      </c>
    </row>
    <row r="23" spans="1:15" x14ac:dyDescent="0.35">
      <c r="A23" t="str">
        <f t="shared" si="0"/>
        <v/>
      </c>
      <c r="N23" t="str">
        <f>IF(M23="","",(K23-'A. HTT General'!C$18)/365.25)</f>
        <v/>
      </c>
      <c r="O23" t="str">
        <f>IF(M23="","",(L23-'A. HTT General'!C$18)/365.25)</f>
        <v/>
      </c>
    </row>
    <row r="24" spans="1:15" x14ac:dyDescent="0.35">
      <c r="A24" t="str">
        <f t="shared" si="0"/>
        <v/>
      </c>
      <c r="N24" t="str">
        <f>IF(M24="","",(K24-'A. HTT General'!C$18)/365.25)</f>
        <v/>
      </c>
      <c r="O24" t="str">
        <f>IF(M24="","",(L24-'A. HTT General'!C$18)/365.25)</f>
        <v/>
      </c>
    </row>
    <row r="25" spans="1:15" x14ac:dyDescent="0.35">
      <c r="A25" t="str">
        <f t="shared" si="0"/>
        <v/>
      </c>
      <c r="N25" t="str">
        <f>IF(M25="","",(K25-'A. HTT General'!C$18)/365.25)</f>
        <v/>
      </c>
      <c r="O25" t="str">
        <f>IF(M25="","",(L25-'A. HTT General'!C$18)/365.25)</f>
        <v/>
      </c>
    </row>
    <row r="26" spans="1:15" x14ac:dyDescent="0.35">
      <c r="A26" t="str">
        <f t="shared" si="0"/>
        <v/>
      </c>
      <c r="N26" t="str">
        <f>IF(M26="","",(K26-'A. HTT General'!C$18)/365.25)</f>
        <v/>
      </c>
      <c r="O26" t="str">
        <f>IF(M26="","",(L26-'A. HTT General'!C$18)/365.25)</f>
        <v/>
      </c>
    </row>
    <row r="27" spans="1:15" x14ac:dyDescent="0.35">
      <c r="A27" t="str">
        <f t="shared" si="0"/>
        <v/>
      </c>
      <c r="N27" t="str">
        <f>IF(M27="","",(K27-'A. HTT General'!C$18)/365.25)</f>
        <v/>
      </c>
      <c r="O27" t="str">
        <f>IF(M27="","",(L27-'A. HTT General'!C$18)/365.25)</f>
        <v/>
      </c>
    </row>
    <row r="28" spans="1:15" x14ac:dyDescent="0.35">
      <c r="A28" t="str">
        <f t="shared" si="0"/>
        <v/>
      </c>
      <c r="N28" t="str">
        <f>IF(M28="","",(K28-'A. HTT General'!C$18)/365.25)</f>
        <v/>
      </c>
      <c r="O28" t="str">
        <f>IF(M28="","",(L28-'A. HTT General'!C$18)/365.25)</f>
        <v/>
      </c>
    </row>
    <row r="29" spans="1:15" x14ac:dyDescent="0.35">
      <c r="A29" t="str">
        <f t="shared" si="0"/>
        <v/>
      </c>
      <c r="N29" t="str">
        <f>IF(M29="","",(K29-'A. HTT General'!C$18)/365.25)</f>
        <v/>
      </c>
      <c r="O29" t="str">
        <f>IF(M29="","",(L29-'A. HTT General'!C$18)/365.25)</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zoomScale="75" zoomScaleNormal="75" workbookViewId="0">
      <selection sqref="A1:B1"/>
    </sheetView>
  </sheetViews>
  <sheetFormatPr defaultRowHeight="14.5" x14ac:dyDescent="0.35"/>
  <cols>
    <col min="1" max="1" width="13.26953125" style="17" customWidth="1"/>
    <col min="2" max="2" width="60.54296875" style="17" bestFit="1" customWidth="1"/>
    <col min="3" max="7" width="41" style="17" customWidth="1"/>
    <col min="8" max="8" width="7.26953125" style="17" customWidth="1"/>
    <col min="9" max="9" width="92" style="17" customWidth="1"/>
    <col min="10" max="11" width="47.7265625" style="17" customWidth="1"/>
  </cols>
  <sheetData>
    <row r="1" spans="1:11" x14ac:dyDescent="0.35">
      <c r="A1" s="402" t="s">
        <v>1923</v>
      </c>
      <c r="B1" s="402"/>
    </row>
    <row r="2" spans="1:11" ht="31" x14ac:dyDescent="0.35">
      <c r="A2" s="10" t="s">
        <v>1924</v>
      </c>
      <c r="B2" s="10"/>
      <c r="C2" s="11"/>
      <c r="D2" s="11"/>
      <c r="E2" s="11"/>
      <c r="F2" s="12" t="s">
        <v>3086</v>
      </c>
      <c r="G2" s="52"/>
      <c r="H2" s="11"/>
      <c r="I2" s="10"/>
      <c r="J2" s="11"/>
      <c r="K2" s="11"/>
    </row>
    <row r="3" spans="1:11" ht="15" thickBot="1" x14ac:dyDescent="0.4">
      <c r="A3" s="11"/>
      <c r="B3" s="13"/>
      <c r="C3" s="13"/>
      <c r="D3" s="11"/>
      <c r="E3" s="11"/>
      <c r="F3" s="11"/>
      <c r="G3" s="11"/>
      <c r="H3" s="11"/>
    </row>
    <row r="4" spans="1:11" ht="19" thickBot="1" x14ac:dyDescent="0.4">
      <c r="A4" s="14"/>
      <c r="B4" s="15" t="s">
        <v>236</v>
      </c>
      <c r="C4" s="16" t="s">
        <v>237</v>
      </c>
      <c r="D4" s="14"/>
      <c r="E4" s="14"/>
      <c r="F4" s="11"/>
      <c r="G4" s="11"/>
      <c r="H4" s="11"/>
      <c r="I4" s="25" t="s">
        <v>1925</v>
      </c>
      <c r="J4" s="86" t="s">
        <v>1902</v>
      </c>
    </row>
    <row r="5" spans="1:11" ht="15" thickBot="1" x14ac:dyDescent="0.4">
      <c r="H5" s="11"/>
      <c r="I5" s="90" t="s">
        <v>1904</v>
      </c>
      <c r="J5" s="17" t="s">
        <v>1905</v>
      </c>
    </row>
    <row r="6" spans="1:11" ht="18.5" x14ac:dyDescent="0.35">
      <c r="A6" s="18"/>
      <c r="B6" s="19" t="s">
        <v>1926</v>
      </c>
      <c r="C6" s="18"/>
      <c r="E6" s="20"/>
      <c r="F6" s="20"/>
      <c r="G6" s="20"/>
      <c r="H6" s="11"/>
      <c r="I6" s="90" t="s">
        <v>1907</v>
      </c>
      <c r="J6" s="17" t="s">
        <v>1908</v>
      </c>
    </row>
    <row r="7" spans="1:11" x14ac:dyDescent="0.35">
      <c r="B7" s="21" t="s">
        <v>1927</v>
      </c>
      <c r="H7" s="11"/>
      <c r="I7" s="90" t="s">
        <v>1910</v>
      </c>
      <c r="J7" s="17" t="s">
        <v>1911</v>
      </c>
    </row>
    <row r="8" spans="1:11" x14ac:dyDescent="0.35">
      <c r="B8" s="21" t="s">
        <v>1928</v>
      </c>
      <c r="H8" s="11"/>
      <c r="I8" s="90" t="s">
        <v>1929</v>
      </c>
      <c r="J8" s="17" t="s">
        <v>1930</v>
      </c>
    </row>
    <row r="9" spans="1:11" ht="15" thickBot="1" x14ac:dyDescent="0.4">
      <c r="B9" s="23" t="s">
        <v>1931</v>
      </c>
      <c r="H9" s="11"/>
    </row>
    <row r="10" spans="1:11" x14ac:dyDescent="0.35">
      <c r="B10" s="24"/>
      <c r="H10" s="11"/>
      <c r="I10" s="91" t="s">
        <v>1932</v>
      </c>
    </row>
    <row r="11" spans="1:11" x14ac:dyDescent="0.35">
      <c r="B11" s="24"/>
      <c r="H11" s="11"/>
      <c r="I11" s="91" t="s">
        <v>1933</v>
      </c>
    </row>
    <row r="12" spans="1:11" ht="37" x14ac:dyDescent="0.35">
      <c r="A12" s="25" t="s">
        <v>246</v>
      </c>
      <c r="B12" s="25" t="s">
        <v>1934</v>
      </c>
      <c r="C12" s="26"/>
      <c r="D12" s="26"/>
      <c r="E12" s="26"/>
      <c r="F12" s="26"/>
      <c r="G12" s="26"/>
      <c r="H12" s="11"/>
    </row>
    <row r="13" spans="1:11" x14ac:dyDescent="0.35">
      <c r="A13" s="34"/>
      <c r="B13" s="35" t="s">
        <v>1935</v>
      </c>
      <c r="C13" s="34" t="s">
        <v>1936</v>
      </c>
      <c r="D13" s="34" t="s">
        <v>3092</v>
      </c>
      <c r="E13" s="36"/>
      <c r="F13" s="37"/>
      <c r="G13" s="37"/>
      <c r="H13" s="11"/>
    </row>
    <row r="14" spans="1:11" x14ac:dyDescent="0.35">
      <c r="A14" s="17" t="s">
        <v>1938</v>
      </c>
      <c r="B14" s="30" t="s">
        <v>1939</v>
      </c>
      <c r="C14" s="92" t="s">
        <v>1940</v>
      </c>
      <c r="D14" s="92" t="s">
        <v>1940</v>
      </c>
      <c r="E14" s="20"/>
      <c r="F14" s="20"/>
      <c r="G14" s="20"/>
      <c r="H14" s="11"/>
    </row>
    <row r="15" spans="1:11" x14ac:dyDescent="0.35">
      <c r="A15" s="17" t="s">
        <v>1941</v>
      </c>
      <c r="B15" s="30" t="s">
        <v>693</v>
      </c>
      <c r="C15" s="17" t="s">
        <v>249</v>
      </c>
      <c r="D15" s="17" t="s">
        <v>249</v>
      </c>
      <c r="E15" s="20"/>
      <c r="F15" s="20"/>
      <c r="G15" s="20"/>
      <c r="H15" s="11"/>
    </row>
    <row r="16" spans="1:11" x14ac:dyDescent="0.35">
      <c r="A16" s="17" t="s">
        <v>1942</v>
      </c>
      <c r="B16" s="30" t="s">
        <v>1943</v>
      </c>
      <c r="C16" s="17" t="s">
        <v>249</v>
      </c>
      <c r="D16" s="17" t="s">
        <v>249</v>
      </c>
      <c r="E16" s="20"/>
      <c r="F16" s="20"/>
      <c r="G16" s="20"/>
      <c r="H16" s="11"/>
    </row>
    <row r="17" spans="1:8" x14ac:dyDescent="0.35">
      <c r="A17" s="17" t="s">
        <v>1944</v>
      </c>
      <c r="B17" s="30" t="s">
        <v>1945</v>
      </c>
      <c r="C17" s="17" t="s">
        <v>249</v>
      </c>
      <c r="D17" s="17" t="s">
        <v>249</v>
      </c>
      <c r="E17" s="20"/>
      <c r="F17" s="20"/>
      <c r="G17" s="20"/>
      <c r="H17" s="11"/>
    </row>
    <row r="18" spans="1:8" x14ac:dyDescent="0.35">
      <c r="A18" s="17" t="s">
        <v>1946</v>
      </c>
      <c r="B18" s="30" t="s">
        <v>1947</v>
      </c>
      <c r="C18" s="17" t="s">
        <v>249</v>
      </c>
      <c r="D18" s="17" t="s">
        <v>249</v>
      </c>
      <c r="E18" s="20"/>
      <c r="F18" s="20"/>
      <c r="G18" s="20"/>
      <c r="H18" s="11"/>
    </row>
    <row r="19" spans="1:8" x14ac:dyDescent="0.35">
      <c r="A19" s="17" t="s">
        <v>1948</v>
      </c>
      <c r="B19" s="30" t="s">
        <v>1949</v>
      </c>
      <c r="C19" s="17" t="s">
        <v>249</v>
      </c>
      <c r="D19" s="17" t="s">
        <v>249</v>
      </c>
      <c r="E19" s="20"/>
      <c r="F19" s="20"/>
      <c r="G19" s="20"/>
      <c r="H19" s="11"/>
    </row>
    <row r="20" spans="1:8" x14ac:dyDescent="0.35">
      <c r="A20" s="17" t="s">
        <v>1950</v>
      </c>
      <c r="B20" s="30" t="s">
        <v>1951</v>
      </c>
      <c r="C20" s="17" t="s">
        <v>249</v>
      </c>
      <c r="D20" s="17" t="s">
        <v>249</v>
      </c>
      <c r="E20" s="20"/>
      <c r="F20" s="20"/>
      <c r="G20" s="20"/>
      <c r="H20" s="11"/>
    </row>
    <row r="21" spans="1:8" x14ac:dyDescent="0.35">
      <c r="A21" s="17" t="s">
        <v>1952</v>
      </c>
      <c r="B21" s="30" t="s">
        <v>1953</v>
      </c>
      <c r="C21" s="17" t="s">
        <v>249</v>
      </c>
      <c r="D21" s="17" t="s">
        <v>249</v>
      </c>
      <c r="E21" s="20"/>
      <c r="F21" s="20"/>
      <c r="G21" s="20"/>
      <c r="H21" s="11"/>
    </row>
    <row r="22" spans="1:8" x14ac:dyDescent="0.35">
      <c r="A22" s="17" t="s">
        <v>1954</v>
      </c>
      <c r="B22" s="30" t="s">
        <v>1955</v>
      </c>
      <c r="C22" s="17" t="s">
        <v>249</v>
      </c>
      <c r="D22" s="17" t="s">
        <v>249</v>
      </c>
      <c r="E22" s="20"/>
      <c r="F22" s="20"/>
      <c r="G22" s="20"/>
      <c r="H22" s="11"/>
    </row>
    <row r="23" spans="1:8" x14ac:dyDescent="0.35">
      <c r="A23" s="17" t="s">
        <v>1956</v>
      </c>
      <c r="B23" s="30" t="s">
        <v>1957</v>
      </c>
      <c r="C23" s="17" t="s">
        <v>249</v>
      </c>
      <c r="D23" s="17" t="s">
        <v>249</v>
      </c>
      <c r="E23" s="20"/>
      <c r="F23" s="20"/>
      <c r="G23" s="20"/>
      <c r="H23" s="11"/>
    </row>
    <row r="24" spans="1:8" x14ac:dyDescent="0.35">
      <c r="A24" s="17" t="s">
        <v>1958</v>
      </c>
      <c r="B24" s="30" t="s">
        <v>1959</v>
      </c>
      <c r="C24" s="17" t="s">
        <v>249</v>
      </c>
      <c r="D24" s="17" t="s">
        <v>249</v>
      </c>
      <c r="E24" s="20"/>
      <c r="F24" s="20"/>
      <c r="G24" s="20"/>
      <c r="H24" s="11"/>
    </row>
    <row r="25" spans="1:8" x14ac:dyDescent="0.35">
      <c r="A25" s="17" t="s">
        <v>1960</v>
      </c>
      <c r="B25" s="29" t="s">
        <v>1961</v>
      </c>
      <c r="C25" s="17" t="s">
        <v>249</v>
      </c>
      <c r="D25" s="17" t="s">
        <v>249</v>
      </c>
      <c r="E25" s="20"/>
      <c r="F25" s="20"/>
      <c r="G25" s="20"/>
      <c r="H25" s="11"/>
    </row>
    <row r="26" spans="1:8" x14ac:dyDescent="0.35">
      <c r="A26" s="17" t="s">
        <v>1962</v>
      </c>
      <c r="B26" s="93"/>
      <c r="C26" s="32"/>
      <c r="D26" s="32"/>
      <c r="E26" s="20"/>
      <c r="F26" s="20"/>
      <c r="G26" s="20"/>
      <c r="H26" s="11"/>
    </row>
    <row r="27" spans="1:8" x14ac:dyDescent="0.35">
      <c r="A27" s="17" t="s">
        <v>1963</v>
      </c>
      <c r="B27" s="93"/>
      <c r="C27" s="32"/>
      <c r="D27" s="32"/>
      <c r="E27" s="20"/>
      <c r="F27" s="20"/>
      <c r="G27" s="20"/>
      <c r="H27" s="11"/>
    </row>
    <row r="28" spans="1:8" x14ac:dyDescent="0.35">
      <c r="A28" s="17" t="s">
        <v>1964</v>
      </c>
      <c r="B28" s="93"/>
      <c r="C28" s="32"/>
      <c r="D28" s="32"/>
      <c r="E28" s="20"/>
      <c r="F28" s="20"/>
      <c r="G28" s="20"/>
      <c r="H28" s="11"/>
    </row>
    <row r="29" spans="1:8" x14ac:dyDescent="0.35">
      <c r="A29" s="17" t="s">
        <v>1965</v>
      </c>
      <c r="B29" s="93"/>
      <c r="C29" s="32"/>
      <c r="D29" s="32"/>
      <c r="E29" s="20"/>
      <c r="F29" s="20"/>
      <c r="G29" s="20"/>
      <c r="H29" s="11"/>
    </row>
    <row r="30" spans="1:8" x14ac:dyDescent="0.35">
      <c r="A30" s="17" t="s">
        <v>1966</v>
      </c>
      <c r="B30" s="93"/>
      <c r="C30" s="32"/>
      <c r="D30" s="32"/>
      <c r="E30" s="20"/>
      <c r="F30" s="20"/>
      <c r="G30" s="20"/>
      <c r="H30" s="11"/>
    </row>
    <row r="31" spans="1:8" x14ac:dyDescent="0.35">
      <c r="A31" s="17" t="s">
        <v>1967</v>
      </c>
      <c r="B31" s="93"/>
      <c r="C31" s="32"/>
      <c r="D31" s="32"/>
      <c r="E31" s="20"/>
      <c r="F31" s="20"/>
      <c r="G31" s="20"/>
      <c r="H31" s="11"/>
    </row>
    <row r="32" spans="1:8" x14ac:dyDescent="0.35">
      <c r="A32" s="17" t="s">
        <v>1968</v>
      </c>
      <c r="B32" s="93"/>
      <c r="C32" s="32"/>
      <c r="D32" s="32"/>
      <c r="E32" s="20"/>
      <c r="F32" s="20"/>
      <c r="G32" s="20"/>
      <c r="H32" s="11"/>
    </row>
    <row r="33" spans="1:8" ht="18.5" x14ac:dyDescent="0.35">
      <c r="A33" s="26"/>
      <c r="B33" s="25" t="s">
        <v>1928</v>
      </c>
      <c r="C33" s="26"/>
      <c r="D33" s="26"/>
      <c r="E33" s="26"/>
      <c r="F33" s="26"/>
      <c r="G33" s="26"/>
      <c r="H33" s="11"/>
    </row>
    <row r="34" spans="1:8" x14ac:dyDescent="0.35">
      <c r="A34" s="34"/>
      <c r="B34" s="35" t="s">
        <v>1969</v>
      </c>
      <c r="C34" s="34" t="s">
        <v>1970</v>
      </c>
      <c r="D34" s="34" t="s">
        <v>1937</v>
      </c>
      <c r="E34" s="34" t="s">
        <v>1971</v>
      </c>
      <c r="F34" s="37"/>
      <c r="G34" s="37"/>
      <c r="H34" s="11"/>
    </row>
    <row r="35" spans="1:8" x14ac:dyDescent="0.35">
      <c r="A35" s="17" t="s">
        <v>1972</v>
      </c>
      <c r="B35" s="92" t="s">
        <v>1940</v>
      </c>
      <c r="C35" s="92" t="s">
        <v>1973</v>
      </c>
      <c r="D35" s="92" t="s">
        <v>1974</v>
      </c>
      <c r="E35" s="92" t="s">
        <v>1975</v>
      </c>
      <c r="F35" s="94"/>
      <c r="G35" s="94"/>
      <c r="H35" s="11"/>
    </row>
    <row r="36" spans="1:8" x14ac:dyDescent="0.35">
      <c r="A36" s="17" t="s">
        <v>1976</v>
      </c>
      <c r="B36" s="30" t="s">
        <v>1977</v>
      </c>
      <c r="C36" s="17" t="s">
        <v>249</v>
      </c>
      <c r="D36" s="17" t="s">
        <v>249</v>
      </c>
      <c r="E36" s="17" t="s">
        <v>249</v>
      </c>
      <c r="H36" s="11"/>
    </row>
    <row r="37" spans="1:8" x14ac:dyDescent="0.35">
      <c r="A37" s="17" t="s">
        <v>1978</v>
      </c>
      <c r="B37" s="30" t="s">
        <v>1979</v>
      </c>
      <c r="C37" s="17" t="s">
        <v>249</v>
      </c>
      <c r="D37" s="17" t="s">
        <v>249</v>
      </c>
      <c r="E37" s="17" t="s">
        <v>249</v>
      </c>
      <c r="H37" s="11"/>
    </row>
    <row r="38" spans="1:8" x14ac:dyDescent="0.35">
      <c r="A38" s="17" t="s">
        <v>1980</v>
      </c>
      <c r="B38" s="30" t="s">
        <v>1981</v>
      </c>
      <c r="C38" s="17" t="s">
        <v>249</v>
      </c>
      <c r="D38" s="17" t="s">
        <v>249</v>
      </c>
      <c r="E38" s="17" t="s">
        <v>249</v>
      </c>
      <c r="H38" s="11"/>
    </row>
    <row r="39" spans="1:8" x14ac:dyDescent="0.35">
      <c r="A39" s="17" t="s">
        <v>1982</v>
      </c>
      <c r="B39" s="30" t="s">
        <v>1983</v>
      </c>
      <c r="C39" s="17" t="s">
        <v>249</v>
      </c>
      <c r="D39" s="17" t="s">
        <v>249</v>
      </c>
      <c r="E39" s="17" t="s">
        <v>249</v>
      </c>
      <c r="H39" s="11"/>
    </row>
    <row r="40" spans="1:8" x14ac:dyDescent="0.35">
      <c r="A40" s="17" t="s">
        <v>1984</v>
      </c>
      <c r="B40" s="30" t="s">
        <v>1985</v>
      </c>
      <c r="C40" s="17" t="s">
        <v>249</v>
      </c>
      <c r="D40" s="17" t="s">
        <v>249</v>
      </c>
      <c r="E40" s="17" t="s">
        <v>249</v>
      </c>
      <c r="H40" s="11"/>
    </row>
    <row r="41" spans="1:8" x14ac:dyDescent="0.35">
      <c r="A41" s="17" t="s">
        <v>1986</v>
      </c>
      <c r="B41" s="30" t="s">
        <v>1987</v>
      </c>
      <c r="C41" s="17" t="s">
        <v>249</v>
      </c>
      <c r="D41" s="17" t="s">
        <v>249</v>
      </c>
      <c r="E41" s="17" t="s">
        <v>249</v>
      </c>
      <c r="H41" s="11"/>
    </row>
    <row r="42" spans="1:8" x14ac:dyDescent="0.35">
      <c r="A42" s="17" t="s">
        <v>1988</v>
      </c>
      <c r="B42" s="30" t="s">
        <v>1989</v>
      </c>
      <c r="C42" s="17" t="s">
        <v>249</v>
      </c>
      <c r="D42" s="17" t="s">
        <v>249</v>
      </c>
      <c r="E42" s="17" t="s">
        <v>249</v>
      </c>
      <c r="H42" s="11"/>
    </row>
    <row r="43" spans="1:8" x14ac:dyDescent="0.35">
      <c r="A43" s="17" t="s">
        <v>1990</v>
      </c>
      <c r="B43" s="30" t="s">
        <v>1991</v>
      </c>
      <c r="C43" s="17" t="s">
        <v>249</v>
      </c>
      <c r="D43" s="17" t="s">
        <v>249</v>
      </c>
      <c r="E43" s="17" t="s">
        <v>249</v>
      </c>
      <c r="H43" s="11"/>
    </row>
    <row r="44" spans="1:8" x14ac:dyDescent="0.35">
      <c r="A44" s="17" t="s">
        <v>1992</v>
      </c>
      <c r="B44" s="30" t="s">
        <v>1993</v>
      </c>
      <c r="C44" s="17" t="s">
        <v>249</v>
      </c>
      <c r="D44" s="17" t="s">
        <v>249</v>
      </c>
      <c r="E44" s="17" t="s">
        <v>249</v>
      </c>
      <c r="H44" s="11"/>
    </row>
    <row r="45" spans="1:8" x14ac:dyDescent="0.35">
      <c r="A45" s="17" t="s">
        <v>1994</v>
      </c>
      <c r="B45" s="30" t="s">
        <v>1995</v>
      </c>
      <c r="C45" s="17" t="s">
        <v>249</v>
      </c>
      <c r="D45" s="17" t="s">
        <v>249</v>
      </c>
      <c r="E45" s="17" t="s">
        <v>249</v>
      </c>
      <c r="H45" s="11"/>
    </row>
    <row r="46" spans="1:8" x14ac:dyDescent="0.35">
      <c r="A46" s="17" t="s">
        <v>1996</v>
      </c>
      <c r="B46" s="30" t="s">
        <v>1997</v>
      </c>
      <c r="C46" s="17" t="s">
        <v>249</v>
      </c>
      <c r="D46" s="17" t="s">
        <v>249</v>
      </c>
      <c r="E46" s="17" t="s">
        <v>249</v>
      </c>
      <c r="H46" s="11"/>
    </row>
    <row r="47" spans="1:8" x14ac:dyDescent="0.35">
      <c r="A47" s="17" t="s">
        <v>1998</v>
      </c>
      <c r="B47" s="30" t="s">
        <v>1999</v>
      </c>
      <c r="C47" s="17" t="s">
        <v>249</v>
      </c>
      <c r="D47" s="17" t="s">
        <v>249</v>
      </c>
      <c r="E47" s="17" t="s">
        <v>249</v>
      </c>
      <c r="H47" s="11"/>
    </row>
    <row r="48" spans="1:8" x14ac:dyDescent="0.35">
      <c r="A48" s="17" t="s">
        <v>2000</v>
      </c>
      <c r="B48" s="30" t="s">
        <v>2001</v>
      </c>
      <c r="C48" s="17" t="s">
        <v>249</v>
      </c>
      <c r="D48" s="17" t="s">
        <v>249</v>
      </c>
      <c r="E48" s="17" t="s">
        <v>249</v>
      </c>
      <c r="H48" s="11"/>
    </row>
    <row r="49" spans="1:8" x14ac:dyDescent="0.35">
      <c r="A49" s="17" t="s">
        <v>2002</v>
      </c>
      <c r="B49" s="30" t="s">
        <v>2003</v>
      </c>
      <c r="C49" s="17" t="s">
        <v>249</v>
      </c>
      <c r="D49" s="17" t="s">
        <v>249</v>
      </c>
      <c r="E49" s="17" t="s">
        <v>249</v>
      </c>
      <c r="H49" s="11"/>
    </row>
    <row r="50" spans="1:8" x14ac:dyDescent="0.35">
      <c r="A50" s="17" t="s">
        <v>2004</v>
      </c>
      <c r="B50" s="30" t="s">
        <v>2005</v>
      </c>
      <c r="C50" s="17" t="s">
        <v>249</v>
      </c>
      <c r="D50" s="17" t="s">
        <v>249</v>
      </c>
      <c r="E50" s="17" t="s">
        <v>249</v>
      </c>
      <c r="H50" s="11"/>
    </row>
    <row r="51" spans="1:8" x14ac:dyDescent="0.35">
      <c r="A51" s="17" t="s">
        <v>2006</v>
      </c>
      <c r="B51" s="30" t="s">
        <v>2007</v>
      </c>
      <c r="C51" s="17" t="s">
        <v>249</v>
      </c>
      <c r="D51" s="17" t="s">
        <v>249</v>
      </c>
      <c r="E51" s="17" t="s">
        <v>249</v>
      </c>
      <c r="H51" s="11"/>
    </row>
    <row r="52" spans="1:8" x14ac:dyDescent="0.35">
      <c r="A52" s="17" t="s">
        <v>2008</v>
      </c>
      <c r="B52" s="30" t="s">
        <v>2009</v>
      </c>
      <c r="C52" s="17" t="s">
        <v>249</v>
      </c>
      <c r="D52" s="17" t="s">
        <v>249</v>
      </c>
      <c r="E52" s="17" t="s">
        <v>249</v>
      </c>
      <c r="H52" s="11"/>
    </row>
    <row r="53" spans="1:8" x14ac:dyDescent="0.35">
      <c r="A53" s="17" t="s">
        <v>2010</v>
      </c>
      <c r="B53" s="30" t="s">
        <v>2011</v>
      </c>
      <c r="C53" s="17" t="s">
        <v>249</v>
      </c>
      <c r="D53" s="17" t="s">
        <v>249</v>
      </c>
      <c r="E53" s="17" t="s">
        <v>249</v>
      </c>
      <c r="H53" s="11"/>
    </row>
    <row r="54" spans="1:8" x14ac:dyDescent="0.35">
      <c r="A54" s="17" t="s">
        <v>2012</v>
      </c>
      <c r="B54" s="30" t="s">
        <v>2013</v>
      </c>
      <c r="C54" s="17" t="s">
        <v>249</v>
      </c>
      <c r="D54" s="17" t="s">
        <v>249</v>
      </c>
      <c r="E54" s="17" t="s">
        <v>249</v>
      </c>
      <c r="H54" s="11"/>
    </row>
    <row r="55" spans="1:8" x14ac:dyDescent="0.35">
      <c r="A55" s="17" t="s">
        <v>2014</v>
      </c>
      <c r="B55" s="30" t="s">
        <v>2015</v>
      </c>
      <c r="C55" s="17" t="s">
        <v>249</v>
      </c>
      <c r="D55" s="17" t="s">
        <v>249</v>
      </c>
      <c r="E55" s="17" t="s">
        <v>249</v>
      </c>
      <c r="H55" s="11"/>
    </row>
    <row r="56" spans="1:8" x14ac:dyDescent="0.35">
      <c r="A56" s="17" t="s">
        <v>2016</v>
      </c>
      <c r="B56" s="30" t="s">
        <v>2017</v>
      </c>
      <c r="C56" s="17" t="s">
        <v>249</v>
      </c>
      <c r="D56" s="17" t="s">
        <v>249</v>
      </c>
      <c r="E56" s="17" t="s">
        <v>249</v>
      </c>
      <c r="H56" s="11"/>
    </row>
    <row r="57" spans="1:8" x14ac:dyDescent="0.35">
      <c r="A57" s="17" t="s">
        <v>2018</v>
      </c>
      <c r="B57" s="30" t="s">
        <v>2019</v>
      </c>
      <c r="C57" s="17" t="s">
        <v>249</v>
      </c>
      <c r="D57" s="17" t="s">
        <v>249</v>
      </c>
      <c r="E57" s="17" t="s">
        <v>249</v>
      </c>
      <c r="H57" s="11"/>
    </row>
    <row r="58" spans="1:8" x14ac:dyDescent="0.35">
      <c r="A58" s="17" t="s">
        <v>2020</v>
      </c>
      <c r="B58" s="30" t="s">
        <v>2021</v>
      </c>
      <c r="C58" s="17" t="s">
        <v>249</v>
      </c>
      <c r="D58" s="17" t="s">
        <v>249</v>
      </c>
      <c r="E58" s="17" t="s">
        <v>249</v>
      </c>
      <c r="H58" s="11"/>
    </row>
    <row r="59" spans="1:8" x14ac:dyDescent="0.35">
      <c r="A59" s="17" t="s">
        <v>2022</v>
      </c>
      <c r="B59" s="30" t="s">
        <v>2023</v>
      </c>
      <c r="C59" s="17" t="s">
        <v>249</v>
      </c>
      <c r="D59" s="17" t="s">
        <v>249</v>
      </c>
      <c r="E59" s="17" t="s">
        <v>249</v>
      </c>
      <c r="H59" s="11"/>
    </row>
    <row r="60" spans="1:8" x14ac:dyDescent="0.35">
      <c r="A60" s="17" t="s">
        <v>2024</v>
      </c>
      <c r="B60" s="30"/>
      <c r="E60" s="30"/>
      <c r="F60" s="30"/>
      <c r="G60" s="30"/>
      <c r="H60" s="11"/>
    </row>
    <row r="61" spans="1:8" x14ac:dyDescent="0.35">
      <c r="A61" s="17" t="s">
        <v>2025</v>
      </c>
      <c r="B61" s="30"/>
      <c r="E61" s="30"/>
      <c r="F61" s="30"/>
      <c r="G61" s="30"/>
      <c r="H61" s="11"/>
    </row>
    <row r="62" spans="1:8" x14ac:dyDescent="0.35">
      <c r="A62" s="17" t="s">
        <v>2026</v>
      </c>
      <c r="B62" s="30"/>
      <c r="E62" s="30"/>
      <c r="F62" s="30"/>
      <c r="G62" s="30"/>
      <c r="H62" s="11"/>
    </row>
    <row r="63" spans="1:8" x14ac:dyDescent="0.35">
      <c r="A63" s="17" t="s">
        <v>2027</v>
      </c>
      <c r="B63" s="30"/>
      <c r="E63" s="30"/>
      <c r="F63" s="30"/>
      <c r="G63" s="30"/>
      <c r="H63" s="11"/>
    </row>
    <row r="64" spans="1:8" x14ac:dyDescent="0.35">
      <c r="A64" s="17" t="s">
        <v>2028</v>
      </c>
      <c r="B64" s="30"/>
      <c r="E64" s="30"/>
      <c r="F64" s="30"/>
      <c r="G64" s="30"/>
      <c r="H64" s="11"/>
    </row>
    <row r="65" spans="1:11" x14ac:dyDescent="0.35">
      <c r="A65" s="17" t="s">
        <v>2029</v>
      </c>
      <c r="B65" s="30"/>
      <c r="E65" s="30"/>
      <c r="F65" s="30"/>
      <c r="G65" s="30"/>
      <c r="H65" s="11"/>
    </row>
    <row r="66" spans="1:11" x14ac:dyDescent="0.35">
      <c r="A66" s="17" t="s">
        <v>2030</v>
      </c>
      <c r="B66" s="30"/>
      <c r="E66" s="30"/>
      <c r="F66" s="30"/>
      <c r="G66" s="30"/>
      <c r="H66" s="11"/>
    </row>
    <row r="67" spans="1:11" x14ac:dyDescent="0.35">
      <c r="A67" s="17" t="s">
        <v>2031</v>
      </c>
      <c r="B67" s="30"/>
      <c r="E67" s="30"/>
      <c r="F67" s="30"/>
      <c r="G67" s="30"/>
      <c r="H67" s="11"/>
    </row>
    <row r="68" spans="1:11" x14ac:dyDescent="0.35">
      <c r="A68" s="17" t="s">
        <v>2032</v>
      </c>
      <c r="B68" s="30"/>
      <c r="E68" s="30"/>
      <c r="F68" s="30"/>
      <c r="G68" s="30"/>
      <c r="H68" s="11"/>
    </row>
    <row r="69" spans="1:11" x14ac:dyDescent="0.35">
      <c r="A69" s="17" t="s">
        <v>2033</v>
      </c>
      <c r="B69" s="30"/>
      <c r="E69" s="30"/>
      <c r="F69" s="30"/>
      <c r="G69" s="30"/>
      <c r="H69" s="11"/>
    </row>
    <row r="70" spans="1:11" x14ac:dyDescent="0.35">
      <c r="A70" s="17" t="s">
        <v>2034</v>
      </c>
      <c r="B70" s="30"/>
      <c r="E70" s="30"/>
      <c r="F70" s="30"/>
      <c r="G70" s="30"/>
      <c r="H70" s="11"/>
    </row>
    <row r="71" spans="1:11" x14ac:dyDescent="0.35">
      <c r="A71" s="17" t="s">
        <v>2035</v>
      </c>
      <c r="B71" s="30"/>
      <c r="E71" s="30"/>
      <c r="F71" s="30"/>
      <c r="G71" s="30"/>
      <c r="H71" s="11"/>
    </row>
    <row r="72" spans="1:11" x14ac:dyDescent="0.35">
      <c r="A72" s="17" t="s">
        <v>2036</v>
      </c>
      <c r="B72" s="30"/>
      <c r="E72" s="30"/>
      <c r="F72" s="30"/>
      <c r="G72" s="30"/>
      <c r="H72" s="11"/>
    </row>
    <row r="73" spans="1:11" ht="18.5" x14ac:dyDescent="0.35">
      <c r="A73" s="26"/>
      <c r="B73" s="25" t="s">
        <v>1931</v>
      </c>
      <c r="C73" s="26"/>
      <c r="D73" s="26"/>
      <c r="E73" s="26"/>
      <c r="F73" s="26"/>
      <c r="G73" s="26"/>
      <c r="H73" s="11"/>
    </row>
    <row r="74" spans="1:11" x14ac:dyDescent="0.35">
      <c r="A74" s="34"/>
      <c r="B74" s="35" t="s">
        <v>1453</v>
      </c>
      <c r="C74" s="34" t="s">
        <v>3093</v>
      </c>
      <c r="D74" s="34" t="s">
        <v>3094</v>
      </c>
      <c r="E74" s="37" t="s">
        <v>3095</v>
      </c>
      <c r="F74" s="37" t="s">
        <v>3096</v>
      </c>
      <c r="G74" s="37" t="s">
        <v>2037</v>
      </c>
      <c r="H74" s="39"/>
      <c r="I74" s="39"/>
      <c r="J74" s="39"/>
      <c r="K74" s="39"/>
    </row>
    <row r="75" spans="1:11" x14ac:dyDescent="0.35">
      <c r="A75" s="17" t="s">
        <v>2038</v>
      </c>
      <c r="B75" s="17" t="s">
        <v>2790</v>
      </c>
      <c r="C75" s="17" t="s">
        <v>249</v>
      </c>
      <c r="D75" s="17" t="s">
        <v>249</v>
      </c>
      <c r="E75" s="17" t="s">
        <v>249</v>
      </c>
      <c r="F75" s="17" t="s">
        <v>249</v>
      </c>
      <c r="G75" s="46">
        <f>SUM(D75:F75)</f>
        <v>0</v>
      </c>
      <c r="H75" s="11"/>
    </row>
    <row r="76" spans="1:11" x14ac:dyDescent="0.35">
      <c r="A76" s="17" t="s">
        <v>2039</v>
      </c>
      <c r="B76" s="17" t="s">
        <v>3091</v>
      </c>
      <c r="C76" s="17" t="s">
        <v>249</v>
      </c>
      <c r="D76" s="17" t="s">
        <v>249</v>
      </c>
      <c r="E76" s="17" t="s">
        <v>249</v>
      </c>
      <c r="F76" s="17" t="s">
        <v>249</v>
      </c>
      <c r="G76" s="46">
        <f>SUM(D76:F76)</f>
        <v>0</v>
      </c>
      <c r="H76" s="11"/>
    </row>
    <row r="77" spans="1:11" ht="58" x14ac:dyDescent="0.35">
      <c r="A77" s="17" t="s">
        <v>2040</v>
      </c>
      <c r="G77" s="17" t="s">
        <v>3097</v>
      </c>
      <c r="H77" s="11"/>
    </row>
    <row r="78" spans="1:11" x14ac:dyDescent="0.35">
      <c r="A78" s="17" t="s">
        <v>2041</v>
      </c>
      <c r="H78" s="11"/>
    </row>
    <row r="79" spans="1:11" x14ac:dyDescent="0.35">
      <c r="A79" s="17" t="s">
        <v>2042</v>
      </c>
      <c r="H79" s="11"/>
    </row>
    <row r="80" spans="1:11" x14ac:dyDescent="0.35">
      <c r="A80" s="17" t="s">
        <v>2043</v>
      </c>
      <c r="H80" s="11"/>
    </row>
    <row r="81" spans="1:8" x14ac:dyDescent="0.35">
      <c r="A81" s="34"/>
      <c r="B81" s="35" t="s">
        <v>2044</v>
      </c>
      <c r="C81" s="34" t="s">
        <v>791</v>
      </c>
      <c r="D81" s="34" t="s">
        <v>792</v>
      </c>
      <c r="E81" s="37" t="s">
        <v>1465</v>
      </c>
      <c r="F81" s="37" t="s">
        <v>1650</v>
      </c>
      <c r="G81" s="37" t="s">
        <v>2045</v>
      </c>
      <c r="H81" s="11"/>
    </row>
    <row r="82" spans="1:8" x14ac:dyDescent="0.35">
      <c r="A82" s="17" t="s">
        <v>2046</v>
      </c>
      <c r="B82" s="17" t="s">
        <v>2047</v>
      </c>
      <c r="C82" s="17" t="s">
        <v>249</v>
      </c>
      <c r="D82" s="17" t="s">
        <v>249</v>
      </c>
      <c r="E82" s="17" t="s">
        <v>249</v>
      </c>
      <c r="F82" s="17" t="s">
        <v>249</v>
      </c>
      <c r="G82" s="17" t="s">
        <v>249</v>
      </c>
      <c r="H82" s="11"/>
    </row>
    <row r="83" spans="1:8" x14ac:dyDescent="0.35">
      <c r="A83" s="17" t="s">
        <v>2048</v>
      </c>
      <c r="B83" s="17" t="s">
        <v>2049</v>
      </c>
      <c r="C83" s="17" t="s">
        <v>249</v>
      </c>
      <c r="D83" s="17" t="s">
        <v>249</v>
      </c>
      <c r="E83" s="17" t="s">
        <v>249</v>
      </c>
      <c r="F83" s="17" t="s">
        <v>249</v>
      </c>
      <c r="G83" s="17" t="s">
        <v>249</v>
      </c>
      <c r="H83" s="11"/>
    </row>
    <row r="84" spans="1:8" x14ac:dyDescent="0.35">
      <c r="A84" s="17" t="s">
        <v>2050</v>
      </c>
      <c r="B84" s="17" t="s">
        <v>2051</v>
      </c>
      <c r="C84" s="17" t="s">
        <v>249</v>
      </c>
      <c r="D84" s="17" t="s">
        <v>249</v>
      </c>
      <c r="E84" s="17" t="s">
        <v>249</v>
      </c>
      <c r="F84" s="17" t="s">
        <v>249</v>
      </c>
      <c r="G84" s="17" t="s">
        <v>249</v>
      </c>
      <c r="H84" s="11"/>
    </row>
    <row r="85" spans="1:8" x14ac:dyDescent="0.35">
      <c r="A85" s="17" t="s">
        <v>2052</v>
      </c>
      <c r="B85" s="17" t="s">
        <v>2053</v>
      </c>
      <c r="C85" s="17" t="s">
        <v>249</v>
      </c>
      <c r="D85" s="17" t="s">
        <v>249</v>
      </c>
      <c r="E85" s="17" t="s">
        <v>249</v>
      </c>
      <c r="F85" s="17" t="s">
        <v>249</v>
      </c>
      <c r="G85" s="17" t="s">
        <v>249</v>
      </c>
      <c r="H85" s="11"/>
    </row>
    <row r="86" spans="1:8" x14ac:dyDescent="0.35">
      <c r="A86" s="17" t="s">
        <v>2054</v>
      </c>
      <c r="B86" s="17" t="s">
        <v>2055</v>
      </c>
      <c r="C86" s="17" t="s">
        <v>249</v>
      </c>
      <c r="D86" s="17" t="s">
        <v>249</v>
      </c>
      <c r="E86" s="17" t="s">
        <v>249</v>
      </c>
      <c r="F86" s="17" t="s">
        <v>249</v>
      </c>
      <c r="G86" s="17" t="s">
        <v>249</v>
      </c>
      <c r="H86" s="11"/>
    </row>
    <row r="87" spans="1:8" x14ac:dyDescent="0.35">
      <c r="A87" s="17" t="s">
        <v>2056</v>
      </c>
      <c r="H87" s="11"/>
    </row>
    <row r="88" spans="1:8" x14ac:dyDescent="0.35">
      <c r="A88" s="17" t="s">
        <v>2057</v>
      </c>
      <c r="H88" s="11"/>
    </row>
    <row r="89" spans="1:8" x14ac:dyDescent="0.35">
      <c r="A89" s="17" t="s">
        <v>2058</v>
      </c>
      <c r="H89" s="11"/>
    </row>
    <row r="90" spans="1:8" x14ac:dyDescent="0.35">
      <c r="A90" s="17" t="s">
        <v>2059</v>
      </c>
      <c r="H90" s="11"/>
    </row>
    <row r="91" spans="1:8" x14ac:dyDescent="0.35">
      <c r="H91" s="11"/>
    </row>
    <row r="92" spans="1:8" x14ac:dyDescent="0.35">
      <c r="H92" s="11"/>
    </row>
    <row r="93" spans="1:8" x14ac:dyDescent="0.35">
      <c r="H93" s="11"/>
    </row>
    <row r="94" spans="1:8" x14ac:dyDescent="0.35">
      <c r="H94" s="11"/>
    </row>
    <row r="95" spans="1:8" x14ac:dyDescent="0.35">
      <c r="H95" s="11"/>
    </row>
    <row r="96" spans="1:8" x14ac:dyDescent="0.35">
      <c r="H96" s="11"/>
    </row>
    <row r="97" spans="8:8" x14ac:dyDescent="0.35">
      <c r="H97" s="11"/>
    </row>
    <row r="98" spans="8:8" x14ac:dyDescent="0.35">
      <c r="H98" s="11"/>
    </row>
    <row r="99" spans="8:8" x14ac:dyDescent="0.35">
      <c r="H99" s="11"/>
    </row>
    <row r="100" spans="8:8" x14ac:dyDescent="0.35">
      <c r="H100" s="11"/>
    </row>
    <row r="101" spans="8:8" x14ac:dyDescent="0.35">
      <c r="H101" s="11"/>
    </row>
    <row r="102" spans="8:8" x14ac:dyDescent="0.35">
      <c r="H102" s="11"/>
    </row>
    <row r="103" spans="8:8" x14ac:dyDescent="0.35">
      <c r="H103" s="11"/>
    </row>
    <row r="104" spans="8:8" x14ac:dyDescent="0.35">
      <c r="H104" s="11"/>
    </row>
    <row r="105" spans="8:8" x14ac:dyDescent="0.35">
      <c r="H105" s="11"/>
    </row>
    <row r="106" spans="8:8" x14ac:dyDescent="0.35">
      <c r="H106" s="11"/>
    </row>
    <row r="107" spans="8:8" x14ac:dyDescent="0.35">
      <c r="H107" s="11"/>
    </row>
    <row r="108" spans="8:8" x14ac:dyDescent="0.35">
      <c r="H108" s="11"/>
    </row>
    <row r="109" spans="8:8" x14ac:dyDescent="0.35">
      <c r="H109" s="11"/>
    </row>
    <row r="110" spans="8:8" x14ac:dyDescent="0.35">
      <c r="H110" s="11"/>
    </row>
    <row r="111" spans="8:8" x14ac:dyDescent="0.35">
      <c r="H111" s="11"/>
    </row>
    <row r="112" spans="8:8" x14ac:dyDescent="0.35">
      <c r="H112" s="11"/>
    </row>
  </sheetData>
  <protectedRanges>
    <protectedRange sqref="C4 B35:E72 B77:B80 B87:B90 C75:C80 C82:G90 C14:D25" name="Optional ECBECAIs"/>
  </protectedRanges>
  <mergeCells count="1">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zoomScale="75" zoomScaleNormal="75" workbookViewId="0"/>
  </sheetViews>
  <sheetFormatPr defaultRowHeight="14.5" x14ac:dyDescent="0.35"/>
  <cols>
    <col min="1" max="1" width="14.81640625" style="58" customWidth="1"/>
    <col min="2" max="2" width="60.54296875" style="58" bestFit="1" customWidth="1"/>
    <col min="3" max="4" width="41" style="58" customWidth="1"/>
    <col min="5" max="5" width="8.36328125" style="58" customWidth="1"/>
    <col min="6" max="7" width="41" style="58" customWidth="1"/>
    <col min="8" max="9" width="9.1796875" style="58"/>
  </cols>
  <sheetData>
    <row r="1" spans="1:7" ht="31" x14ac:dyDescent="0.35">
      <c r="A1" s="10" t="s">
        <v>2060</v>
      </c>
      <c r="B1" s="10"/>
      <c r="C1" s="11"/>
      <c r="D1" s="11"/>
      <c r="E1" s="11"/>
      <c r="F1" s="12" t="s">
        <v>3086</v>
      </c>
      <c r="G1" s="52"/>
    </row>
    <row r="2" spans="1:7" ht="15" thickBot="1" x14ac:dyDescent="0.4">
      <c r="A2" s="11"/>
      <c r="B2" s="13"/>
      <c r="C2" s="13"/>
      <c r="D2" s="11"/>
      <c r="E2" s="11"/>
      <c r="F2" s="11"/>
      <c r="G2" s="11"/>
    </row>
    <row r="3" spans="1:7" ht="19" thickBot="1" x14ac:dyDescent="0.4">
      <c r="A3" s="14"/>
      <c r="B3" s="15" t="s">
        <v>236</v>
      </c>
      <c r="C3" s="60" t="s">
        <v>237</v>
      </c>
      <c r="D3" s="14"/>
      <c r="E3" s="14"/>
      <c r="F3" s="11"/>
      <c r="G3" s="11"/>
    </row>
    <row r="4" spans="1:7" x14ac:dyDescent="0.35">
      <c r="A4" s="17"/>
      <c r="B4" s="17"/>
      <c r="C4" s="17"/>
      <c r="D4" s="17"/>
      <c r="E4" s="17"/>
      <c r="F4" s="17"/>
      <c r="G4" s="17"/>
    </row>
    <row r="5" spans="1:7" ht="18.5" x14ac:dyDescent="0.35">
      <c r="A5" s="18"/>
      <c r="B5" s="183" t="s">
        <v>2061</v>
      </c>
      <c r="C5" s="184"/>
      <c r="D5" s="17"/>
      <c r="E5" s="20"/>
      <c r="F5" s="20"/>
      <c r="G5" s="20"/>
    </row>
    <row r="6" spans="1:7" x14ac:dyDescent="0.35">
      <c r="A6" s="95"/>
      <c r="B6" s="185" t="s">
        <v>2062</v>
      </c>
      <c r="C6" s="186"/>
      <c r="D6" s="96"/>
      <c r="E6" s="17"/>
      <c r="F6" s="17"/>
      <c r="G6" s="17"/>
    </row>
    <row r="7" spans="1:7" ht="14.5" customHeight="1" x14ac:dyDescent="0.35">
      <c r="A7" s="17"/>
      <c r="B7" s="185" t="s">
        <v>2063</v>
      </c>
      <c r="C7" s="186"/>
      <c r="D7" s="96"/>
      <c r="E7" s="17"/>
      <c r="F7" s="17"/>
      <c r="G7" s="17"/>
    </row>
    <row r="8" spans="1:7" x14ac:dyDescent="0.35">
      <c r="A8" s="17"/>
      <c r="B8" s="187" t="s">
        <v>2064</v>
      </c>
      <c r="C8" s="188"/>
      <c r="D8" s="96"/>
      <c r="E8" s="17"/>
      <c r="F8" s="17"/>
      <c r="G8" s="17"/>
    </row>
    <row r="9" spans="1:7" ht="15" thickBot="1" x14ac:dyDescent="0.4">
      <c r="A9" s="17"/>
      <c r="B9" s="189" t="s">
        <v>2065</v>
      </c>
      <c r="C9" s="190"/>
      <c r="D9" s="17"/>
      <c r="E9" s="17"/>
      <c r="F9" s="17"/>
      <c r="G9" s="17"/>
    </row>
    <row r="10" spans="1:7" x14ac:dyDescent="0.35">
      <c r="A10" s="17"/>
      <c r="B10" s="97"/>
      <c r="C10" s="98"/>
      <c r="D10" s="17"/>
      <c r="E10" s="17"/>
      <c r="F10" s="17"/>
      <c r="G10" s="17"/>
    </row>
    <row r="11" spans="1:7" x14ac:dyDescent="0.35">
      <c r="A11" s="17"/>
      <c r="B11" s="24"/>
      <c r="C11" s="17"/>
      <c r="D11" s="17"/>
      <c r="E11" s="17"/>
      <c r="F11" s="17"/>
      <c r="G11" s="17"/>
    </row>
    <row r="12" spans="1:7" x14ac:dyDescent="0.35">
      <c r="A12" s="17"/>
      <c r="B12" s="24"/>
      <c r="C12" s="17"/>
      <c r="D12" s="17"/>
      <c r="E12" s="17"/>
      <c r="F12" s="17"/>
      <c r="G12" s="17"/>
    </row>
    <row r="13" spans="1:7" ht="18.5" customHeight="1" x14ac:dyDescent="0.35">
      <c r="A13" s="25"/>
      <c r="B13" s="25" t="s">
        <v>2062</v>
      </c>
      <c r="C13" s="25"/>
      <c r="D13" s="25"/>
      <c r="E13" s="25"/>
      <c r="F13" s="25"/>
      <c r="G13" s="25"/>
    </row>
    <row r="14" spans="1:7" x14ac:dyDescent="0.35">
      <c r="A14" s="34"/>
      <c r="B14" s="34" t="s">
        <v>2066</v>
      </c>
      <c r="C14" s="34" t="s">
        <v>278</v>
      </c>
      <c r="D14" s="34" t="s">
        <v>2067</v>
      </c>
      <c r="E14" s="34"/>
      <c r="F14" s="34" t="s">
        <v>2068</v>
      </c>
      <c r="G14" s="34" t="s">
        <v>2069</v>
      </c>
    </row>
    <row r="15" spans="1:7" x14ac:dyDescent="0.35">
      <c r="A15" s="17" t="s">
        <v>2070</v>
      </c>
      <c r="B15" s="57" t="s">
        <v>2071</v>
      </c>
      <c r="C15" s="99" t="s">
        <v>249</v>
      </c>
      <c r="D15" s="100" t="s">
        <v>249</v>
      </c>
      <c r="F15" s="43"/>
      <c r="G15" s="43"/>
    </row>
    <row r="16" spans="1:7" x14ac:dyDescent="0.35">
      <c r="A16" s="17" t="s">
        <v>2072</v>
      </c>
      <c r="B16" s="30" t="s">
        <v>2073</v>
      </c>
      <c r="C16" s="99" t="s">
        <v>249</v>
      </c>
      <c r="D16" s="100" t="s">
        <v>249</v>
      </c>
      <c r="F16" s="43"/>
      <c r="G16" s="43"/>
    </row>
    <row r="17" spans="1:7" x14ac:dyDescent="0.35">
      <c r="A17" s="17" t="s">
        <v>2074</v>
      </c>
      <c r="B17" s="30" t="s">
        <v>2075</v>
      </c>
      <c r="C17" s="99" t="s">
        <v>249</v>
      </c>
      <c r="D17" s="100" t="s">
        <v>249</v>
      </c>
      <c r="F17" s="43"/>
      <c r="G17" s="43"/>
    </row>
    <row r="18" spans="1:7" x14ac:dyDescent="0.35">
      <c r="A18" s="17" t="s">
        <v>2076</v>
      </c>
      <c r="B18" s="30" t="s">
        <v>2077</v>
      </c>
      <c r="C18" s="46">
        <v>0</v>
      </c>
      <c r="D18" s="42">
        <v>0</v>
      </c>
      <c r="F18" s="43">
        <v>0</v>
      </c>
      <c r="G18" s="43">
        <v>0</v>
      </c>
    </row>
    <row r="19" spans="1:7" x14ac:dyDescent="0.35">
      <c r="A19" s="30" t="s">
        <v>2078</v>
      </c>
      <c r="B19" s="101" t="s">
        <v>316</v>
      </c>
      <c r="C19" s="87"/>
      <c r="D19" s="87"/>
      <c r="F19" s="30"/>
      <c r="G19" s="30"/>
    </row>
    <row r="20" spans="1:7" x14ac:dyDescent="0.35">
      <c r="A20" s="30" t="s">
        <v>2079</v>
      </c>
      <c r="B20" s="101" t="s">
        <v>316</v>
      </c>
      <c r="C20" s="87"/>
      <c r="D20" s="87"/>
      <c r="F20" s="30"/>
      <c r="G20" s="30"/>
    </row>
    <row r="21" spans="1:7" x14ac:dyDescent="0.35">
      <c r="A21" s="30" t="s">
        <v>2080</v>
      </c>
      <c r="B21" s="101" t="s">
        <v>316</v>
      </c>
      <c r="C21" s="87"/>
      <c r="D21" s="87"/>
      <c r="F21" s="30"/>
      <c r="G21" s="30"/>
    </row>
    <row r="22" spans="1:7" x14ac:dyDescent="0.35">
      <c r="A22" s="30" t="s">
        <v>2081</v>
      </c>
      <c r="B22" s="101" t="s">
        <v>316</v>
      </c>
      <c r="C22" s="87"/>
      <c r="D22" s="87"/>
      <c r="F22" s="30"/>
      <c r="G22" s="30"/>
    </row>
    <row r="23" spans="1:7" x14ac:dyDescent="0.35">
      <c r="A23" s="30" t="s">
        <v>2082</v>
      </c>
      <c r="B23" s="101" t="s">
        <v>316</v>
      </c>
      <c r="C23" s="87"/>
      <c r="D23" s="87"/>
      <c r="F23" s="30"/>
      <c r="G23" s="30"/>
    </row>
    <row r="24" spans="1:7" ht="18.5" customHeight="1" x14ac:dyDescent="0.35">
      <c r="A24" s="25"/>
      <c r="B24" s="25" t="s">
        <v>2063</v>
      </c>
      <c r="C24" s="25"/>
      <c r="D24" s="25"/>
      <c r="E24" s="25"/>
      <c r="F24" s="25"/>
      <c r="G24" s="25"/>
    </row>
    <row r="25" spans="1:7" x14ac:dyDescent="0.35">
      <c r="A25" s="34"/>
      <c r="B25" s="34" t="s">
        <v>2083</v>
      </c>
      <c r="C25" s="34" t="s">
        <v>278</v>
      </c>
      <c r="D25" s="34"/>
      <c r="E25" s="34"/>
      <c r="F25" s="34" t="s">
        <v>2084</v>
      </c>
      <c r="G25" s="34"/>
    </row>
    <row r="26" spans="1:7" x14ac:dyDescent="0.35">
      <c r="A26" s="17" t="s">
        <v>2085</v>
      </c>
      <c r="B26" s="17" t="s">
        <v>758</v>
      </c>
      <c r="C26" s="78" t="s">
        <v>249</v>
      </c>
      <c r="D26" s="38"/>
      <c r="E26" s="17"/>
      <c r="F26" s="43"/>
    </row>
    <row r="27" spans="1:7" x14ac:dyDescent="0.35">
      <c r="A27" s="17" t="s">
        <v>2086</v>
      </c>
      <c r="B27" s="17" t="s">
        <v>760</v>
      </c>
      <c r="C27" s="78" t="s">
        <v>249</v>
      </c>
      <c r="D27" s="38"/>
      <c r="E27" s="17"/>
      <c r="F27" s="43"/>
    </row>
    <row r="28" spans="1:7" x14ac:dyDescent="0.35">
      <c r="A28" s="17" t="s">
        <v>2087</v>
      </c>
      <c r="B28" s="17" t="s">
        <v>312</v>
      </c>
      <c r="C28" s="78" t="s">
        <v>249</v>
      </c>
      <c r="D28" s="38"/>
      <c r="E28" s="17"/>
      <c r="F28" s="43"/>
    </row>
    <row r="29" spans="1:7" x14ac:dyDescent="0.35">
      <c r="A29" s="17" t="s">
        <v>2088</v>
      </c>
      <c r="B29" s="63" t="s">
        <v>314</v>
      </c>
      <c r="C29" s="38">
        <v>0</v>
      </c>
      <c r="D29" s="17"/>
      <c r="E29" s="17"/>
      <c r="F29" s="64">
        <v>0</v>
      </c>
    </row>
    <row r="30" spans="1:7" x14ac:dyDescent="0.35">
      <c r="A30" s="17" t="s">
        <v>2089</v>
      </c>
      <c r="B30" s="48" t="s">
        <v>766</v>
      </c>
      <c r="C30" s="78"/>
      <c r="D30" s="17"/>
      <c r="E30" s="17"/>
      <c r="F30" s="43"/>
    </row>
    <row r="31" spans="1:7" x14ac:dyDescent="0.35">
      <c r="A31" s="17" t="s">
        <v>2090</v>
      </c>
      <c r="B31" s="48" t="s">
        <v>2091</v>
      </c>
      <c r="C31" s="78"/>
      <c r="D31" s="17"/>
      <c r="E31" s="17"/>
      <c r="F31" s="43"/>
      <c r="G31" s="20"/>
    </row>
    <row r="32" spans="1:7" x14ac:dyDescent="0.35">
      <c r="A32" s="17" t="s">
        <v>2092</v>
      </c>
      <c r="B32" s="48" t="s">
        <v>2093</v>
      </c>
      <c r="C32" s="78"/>
      <c r="D32" s="17"/>
      <c r="E32" s="17"/>
      <c r="F32" s="43"/>
      <c r="G32" s="20"/>
    </row>
    <row r="33" spans="1:7" x14ac:dyDescent="0.35">
      <c r="A33" s="17" t="s">
        <v>2094</v>
      </c>
      <c r="B33" s="48" t="s">
        <v>2095</v>
      </c>
      <c r="C33" s="78"/>
      <c r="D33" s="17"/>
      <c r="E33" s="17"/>
      <c r="F33" s="43"/>
      <c r="G33" s="20"/>
    </row>
    <row r="34" spans="1:7" x14ac:dyDescent="0.35">
      <c r="A34" s="17" t="s">
        <v>2096</v>
      </c>
      <c r="B34" s="48" t="s">
        <v>2097</v>
      </c>
      <c r="C34" s="78"/>
      <c r="D34" s="17"/>
      <c r="E34" s="17"/>
      <c r="F34" s="43"/>
      <c r="G34" s="20"/>
    </row>
    <row r="35" spans="1:7" x14ac:dyDescent="0.35">
      <c r="A35" s="17" t="s">
        <v>2098</v>
      </c>
      <c r="B35" s="48" t="s">
        <v>2099</v>
      </c>
      <c r="C35" s="78"/>
      <c r="D35" s="17"/>
      <c r="E35" s="17"/>
      <c r="F35" s="43"/>
      <c r="G35" s="20"/>
    </row>
    <row r="36" spans="1:7" x14ac:dyDescent="0.35">
      <c r="A36" s="17" t="s">
        <v>2100</v>
      </c>
      <c r="B36" s="48" t="s">
        <v>2101</v>
      </c>
      <c r="C36" s="78"/>
      <c r="D36" s="17"/>
      <c r="E36" s="17"/>
      <c r="F36" s="43"/>
      <c r="G36" s="20"/>
    </row>
    <row r="37" spans="1:7" x14ac:dyDescent="0.35">
      <c r="A37" s="17" t="s">
        <v>2102</v>
      </c>
      <c r="B37" s="48" t="s">
        <v>2103</v>
      </c>
      <c r="C37" s="78"/>
      <c r="D37" s="17"/>
      <c r="E37" s="17"/>
      <c r="F37" s="43"/>
      <c r="G37" s="20"/>
    </row>
    <row r="38" spans="1:7" x14ac:dyDescent="0.35">
      <c r="A38" s="17" t="s">
        <v>2104</v>
      </c>
      <c r="B38" s="48" t="s">
        <v>2105</v>
      </c>
      <c r="C38" s="78"/>
      <c r="D38" s="17"/>
      <c r="F38" s="43"/>
      <c r="G38" s="20"/>
    </row>
    <row r="39" spans="1:7" x14ac:dyDescent="0.35">
      <c r="A39" s="17" t="s">
        <v>2106</v>
      </c>
      <c r="B39" s="101" t="s">
        <v>2107</v>
      </c>
      <c r="C39" s="78"/>
      <c r="D39" s="17"/>
      <c r="F39" s="30"/>
      <c r="G39" s="30"/>
    </row>
    <row r="40" spans="1:7" x14ac:dyDescent="0.35">
      <c r="A40" s="17" t="s">
        <v>2108</v>
      </c>
      <c r="B40" s="101" t="s">
        <v>316</v>
      </c>
      <c r="C40" s="102"/>
      <c r="D40" s="39"/>
      <c r="F40" s="30"/>
      <c r="G40" s="30"/>
    </row>
    <row r="41" spans="1:7" x14ac:dyDescent="0.35">
      <c r="A41" s="17" t="s">
        <v>2109</v>
      </c>
      <c r="B41" s="101" t="s">
        <v>316</v>
      </c>
      <c r="C41" s="102"/>
      <c r="D41" s="39"/>
      <c r="E41" s="39"/>
      <c r="F41" s="30"/>
      <c r="G41" s="30"/>
    </row>
    <row r="42" spans="1:7" x14ac:dyDescent="0.35">
      <c r="A42" s="17" t="s">
        <v>2110</v>
      </c>
      <c r="B42" s="101" t="s">
        <v>316</v>
      </c>
      <c r="C42" s="102"/>
      <c r="D42" s="39"/>
      <c r="E42" s="39"/>
      <c r="F42" s="30"/>
      <c r="G42" s="30"/>
    </row>
    <row r="43" spans="1:7" x14ac:dyDescent="0.35">
      <c r="A43" s="17" t="s">
        <v>2111</v>
      </c>
      <c r="B43" s="101" t="s">
        <v>316</v>
      </c>
      <c r="C43" s="102"/>
      <c r="D43" s="39"/>
      <c r="E43" s="39"/>
      <c r="F43" s="30"/>
      <c r="G43" s="30"/>
    </row>
    <row r="44" spans="1:7" x14ac:dyDescent="0.35">
      <c r="A44" s="17" t="s">
        <v>2112</v>
      </c>
      <c r="B44" s="101" t="s">
        <v>316</v>
      </c>
      <c r="C44" s="102"/>
      <c r="D44" s="39"/>
      <c r="E44" s="39"/>
      <c r="F44" s="30"/>
      <c r="G44" s="30"/>
    </row>
    <row r="45" spans="1:7" x14ac:dyDescent="0.35">
      <c r="A45" s="17" t="s">
        <v>2113</v>
      </c>
      <c r="B45" s="101" t="s">
        <v>316</v>
      </c>
      <c r="C45" s="102"/>
      <c r="D45" s="39"/>
      <c r="E45" s="39"/>
      <c r="F45" s="30"/>
      <c r="G45" s="30"/>
    </row>
    <row r="46" spans="1:7" x14ac:dyDescent="0.35">
      <c r="A46" s="17" t="s">
        <v>2114</v>
      </c>
      <c r="B46" s="101" t="s">
        <v>316</v>
      </c>
      <c r="C46" s="102"/>
      <c r="D46" s="39"/>
      <c r="E46" s="39"/>
      <c r="F46" s="30"/>
    </row>
    <row r="47" spans="1:7" x14ac:dyDescent="0.35">
      <c r="A47" s="17" t="s">
        <v>2115</v>
      </c>
      <c r="B47" s="101" t="s">
        <v>316</v>
      </c>
      <c r="C47" s="102"/>
      <c r="D47" s="39"/>
      <c r="E47" s="39"/>
      <c r="F47" s="30"/>
    </row>
    <row r="48" spans="1:7" x14ac:dyDescent="0.35">
      <c r="A48" s="34"/>
      <c r="B48" s="34" t="s">
        <v>776</v>
      </c>
      <c r="C48" s="34" t="s">
        <v>777</v>
      </c>
      <c r="D48" s="34" t="s">
        <v>778</v>
      </c>
      <c r="E48" s="34"/>
      <c r="F48" s="34" t="s">
        <v>2116</v>
      </c>
      <c r="G48" s="34"/>
    </row>
    <row r="49" spans="1:7" x14ac:dyDescent="0.35">
      <c r="A49" s="17" t="s">
        <v>2117</v>
      </c>
      <c r="B49" s="17" t="s">
        <v>2118</v>
      </c>
      <c r="C49" s="103" t="s">
        <v>249</v>
      </c>
      <c r="D49" s="103" t="s">
        <v>249</v>
      </c>
      <c r="E49" s="17"/>
      <c r="F49" s="104" t="s">
        <v>249</v>
      </c>
      <c r="G49" s="30"/>
    </row>
    <row r="50" spans="1:7" x14ac:dyDescent="0.35">
      <c r="A50" s="17" t="s">
        <v>2119</v>
      </c>
      <c r="B50" s="93" t="s">
        <v>783</v>
      </c>
      <c r="C50" s="32"/>
      <c r="D50" s="32"/>
      <c r="E50" s="17"/>
      <c r="F50" s="17"/>
      <c r="G50" s="30"/>
    </row>
    <row r="51" spans="1:7" x14ac:dyDescent="0.35">
      <c r="A51" s="17" t="s">
        <v>2120</v>
      </c>
      <c r="B51" s="93" t="s">
        <v>785</v>
      </c>
      <c r="C51" s="32"/>
      <c r="D51" s="32"/>
      <c r="E51" s="17"/>
      <c r="F51" s="17"/>
      <c r="G51" s="30"/>
    </row>
    <row r="52" spans="1:7" x14ac:dyDescent="0.35">
      <c r="A52" s="17" t="s">
        <v>2121</v>
      </c>
      <c r="B52" s="29"/>
      <c r="C52" s="17"/>
      <c r="D52" s="17"/>
      <c r="E52" s="17"/>
      <c r="F52" s="17"/>
      <c r="G52" s="30"/>
    </row>
    <row r="53" spans="1:7" x14ac:dyDescent="0.35">
      <c r="A53" s="17" t="s">
        <v>2122</v>
      </c>
      <c r="B53" s="29"/>
      <c r="C53" s="17"/>
      <c r="D53" s="17"/>
      <c r="E53" s="17"/>
      <c r="F53" s="17"/>
      <c r="G53" s="30"/>
    </row>
    <row r="54" spans="1:7" x14ac:dyDescent="0.35">
      <c r="A54" s="17" t="s">
        <v>2123</v>
      </c>
      <c r="B54" s="29"/>
      <c r="C54" s="17"/>
      <c r="D54" s="17"/>
      <c r="E54" s="17"/>
      <c r="F54" s="17"/>
      <c r="G54" s="30"/>
    </row>
    <row r="55" spans="1:7" x14ac:dyDescent="0.35">
      <c r="A55" s="17" t="s">
        <v>2124</v>
      </c>
      <c r="B55" s="29"/>
      <c r="C55" s="17"/>
      <c r="D55" s="17"/>
      <c r="E55" s="17"/>
      <c r="F55" s="17"/>
      <c r="G55" s="30"/>
    </row>
    <row r="56" spans="1:7" x14ac:dyDescent="0.35">
      <c r="A56" s="34"/>
      <c r="B56" s="34" t="s">
        <v>790</v>
      </c>
      <c r="C56" s="34" t="s">
        <v>791</v>
      </c>
      <c r="D56" s="34" t="s">
        <v>792</v>
      </c>
      <c r="E56" s="34"/>
      <c r="F56" s="34" t="s">
        <v>2125</v>
      </c>
      <c r="G56" s="34"/>
    </row>
    <row r="57" spans="1:7" x14ac:dyDescent="0.35">
      <c r="A57" s="17" t="s">
        <v>2126</v>
      </c>
      <c r="B57" s="17" t="s">
        <v>794</v>
      </c>
      <c r="C57" s="68" t="s">
        <v>249</v>
      </c>
      <c r="D57" s="68" t="s">
        <v>249</v>
      </c>
      <c r="E57" s="65"/>
      <c r="F57" s="68" t="s">
        <v>249</v>
      </c>
      <c r="G57" s="30"/>
    </row>
    <row r="58" spans="1:7" x14ac:dyDescent="0.35">
      <c r="A58" s="17" t="s">
        <v>2127</v>
      </c>
      <c r="B58" s="17"/>
      <c r="C58" s="64"/>
      <c r="D58" s="64"/>
      <c r="E58" s="65"/>
      <c r="F58" s="64"/>
      <c r="G58" s="30"/>
    </row>
    <row r="59" spans="1:7" x14ac:dyDescent="0.35">
      <c r="A59" s="17" t="s">
        <v>2128</v>
      </c>
      <c r="B59" s="17"/>
      <c r="C59" s="64"/>
      <c r="D59" s="64"/>
      <c r="E59" s="65"/>
      <c r="F59" s="64"/>
      <c r="G59" s="30"/>
    </row>
    <row r="60" spans="1:7" x14ac:dyDescent="0.35">
      <c r="A60" s="17" t="s">
        <v>2129</v>
      </c>
      <c r="B60" s="17"/>
      <c r="C60" s="64"/>
      <c r="D60" s="64"/>
      <c r="E60" s="65"/>
      <c r="F60" s="64"/>
      <c r="G60" s="30"/>
    </row>
    <row r="61" spans="1:7" x14ac:dyDescent="0.35">
      <c r="A61" s="17" t="s">
        <v>2130</v>
      </c>
      <c r="B61" s="17"/>
      <c r="C61" s="64"/>
      <c r="D61" s="64"/>
      <c r="E61" s="65"/>
      <c r="F61" s="64"/>
      <c r="G61" s="30"/>
    </row>
    <row r="62" spans="1:7" x14ac:dyDescent="0.35">
      <c r="A62" s="17" t="s">
        <v>2131</v>
      </c>
      <c r="B62" s="17"/>
      <c r="C62" s="64"/>
      <c r="D62" s="64"/>
      <c r="E62" s="65"/>
      <c r="F62" s="64"/>
      <c r="G62" s="30"/>
    </row>
    <row r="63" spans="1:7" x14ac:dyDescent="0.35">
      <c r="A63" s="17" t="s">
        <v>2132</v>
      </c>
      <c r="B63" s="17"/>
      <c r="C63" s="64"/>
      <c r="D63" s="64"/>
      <c r="E63" s="65"/>
      <c r="F63" s="64"/>
      <c r="G63" s="30"/>
    </row>
    <row r="64" spans="1:7" x14ac:dyDescent="0.35">
      <c r="A64" s="34"/>
      <c r="B64" s="34" t="s">
        <v>801</v>
      </c>
      <c r="C64" s="34" t="s">
        <v>791</v>
      </c>
      <c r="D64" s="34" t="s">
        <v>792</v>
      </c>
      <c r="E64" s="34"/>
      <c r="F64" s="34" t="s">
        <v>2125</v>
      </c>
      <c r="G64" s="34"/>
    </row>
    <row r="65" spans="1:7" x14ac:dyDescent="0.35">
      <c r="A65" s="17" t="s">
        <v>2133</v>
      </c>
      <c r="B65" s="316" t="s">
        <v>803</v>
      </c>
      <c r="C65" s="390">
        <v>0</v>
      </c>
      <c r="D65" s="390">
        <v>0</v>
      </c>
      <c r="E65" s="391"/>
      <c r="F65" s="390">
        <v>0</v>
      </c>
      <c r="G65" s="30"/>
    </row>
    <row r="66" spans="1:7" x14ac:dyDescent="0.35">
      <c r="A66" s="17" t="s">
        <v>2134</v>
      </c>
      <c r="B66" s="17" t="s">
        <v>805</v>
      </c>
      <c r="C66" s="68" t="s">
        <v>249</v>
      </c>
      <c r="D66" s="68" t="s">
        <v>249</v>
      </c>
      <c r="E66" s="64"/>
      <c r="F66" s="68" t="s">
        <v>249</v>
      </c>
      <c r="G66" s="30"/>
    </row>
    <row r="67" spans="1:7" x14ac:dyDescent="0.35">
      <c r="A67" s="17" t="s">
        <v>2135</v>
      </c>
      <c r="B67" s="17" t="s">
        <v>807</v>
      </c>
      <c r="C67" s="68" t="s">
        <v>249</v>
      </c>
      <c r="D67" s="68" t="s">
        <v>249</v>
      </c>
      <c r="E67" s="64"/>
      <c r="F67" s="68" t="s">
        <v>249</v>
      </c>
      <c r="G67" s="30"/>
    </row>
    <row r="68" spans="1:7" x14ac:dyDescent="0.35">
      <c r="A68" s="17" t="s">
        <v>2136</v>
      </c>
      <c r="B68" s="17" t="s">
        <v>809</v>
      </c>
      <c r="C68" s="68" t="s">
        <v>249</v>
      </c>
      <c r="D68" s="68" t="s">
        <v>249</v>
      </c>
      <c r="E68" s="64"/>
      <c r="F68" s="68" t="s">
        <v>249</v>
      </c>
      <c r="G68" s="30"/>
    </row>
    <row r="69" spans="1:7" x14ac:dyDescent="0.35">
      <c r="A69" s="17" t="s">
        <v>2137</v>
      </c>
      <c r="B69" s="17" t="s">
        <v>811</v>
      </c>
      <c r="C69" s="68" t="s">
        <v>249</v>
      </c>
      <c r="D69" s="68" t="s">
        <v>249</v>
      </c>
      <c r="E69" s="64"/>
      <c r="F69" s="68" t="s">
        <v>249</v>
      </c>
      <c r="G69" s="30"/>
    </row>
    <row r="70" spans="1:7" x14ac:dyDescent="0.35">
      <c r="A70" s="17" t="s">
        <v>2138</v>
      </c>
      <c r="B70" s="17" t="s">
        <v>813</v>
      </c>
      <c r="C70" s="68" t="s">
        <v>249</v>
      </c>
      <c r="D70" s="68" t="s">
        <v>249</v>
      </c>
      <c r="E70" s="64"/>
      <c r="F70" s="68" t="s">
        <v>249</v>
      </c>
      <c r="G70" s="30"/>
    </row>
    <row r="71" spans="1:7" x14ac:dyDescent="0.35">
      <c r="A71" s="17" t="s">
        <v>2139</v>
      </c>
      <c r="B71" s="17" t="s">
        <v>815</v>
      </c>
      <c r="C71" s="68" t="s">
        <v>249</v>
      </c>
      <c r="D71" s="68" t="s">
        <v>249</v>
      </c>
      <c r="E71" s="64"/>
      <c r="F71" s="68" t="s">
        <v>249</v>
      </c>
      <c r="G71" s="30"/>
    </row>
    <row r="72" spans="1:7" x14ac:dyDescent="0.35">
      <c r="A72" s="17" t="s">
        <v>2140</v>
      </c>
      <c r="B72" s="17" t="s">
        <v>817</v>
      </c>
      <c r="C72" s="68" t="s">
        <v>249</v>
      </c>
      <c r="D72" s="68" t="s">
        <v>249</v>
      </c>
      <c r="E72" s="64"/>
      <c r="F72" s="68" t="s">
        <v>249</v>
      </c>
      <c r="G72" s="30"/>
    </row>
    <row r="73" spans="1:7" x14ac:dyDescent="0.35">
      <c r="A73" s="17" t="s">
        <v>2141</v>
      </c>
      <c r="B73" s="17" t="s">
        <v>819</v>
      </c>
      <c r="C73" s="68" t="s">
        <v>249</v>
      </c>
      <c r="D73" s="68" t="s">
        <v>249</v>
      </c>
      <c r="E73" s="64"/>
      <c r="F73" s="68" t="s">
        <v>249</v>
      </c>
      <c r="G73" s="30"/>
    </row>
    <row r="74" spans="1:7" x14ac:dyDescent="0.35">
      <c r="A74" s="17" t="s">
        <v>2142</v>
      </c>
      <c r="B74" s="17" t="s">
        <v>821</v>
      </c>
      <c r="C74" s="68" t="s">
        <v>249</v>
      </c>
      <c r="D74" s="68" t="s">
        <v>249</v>
      </c>
      <c r="E74" s="64"/>
      <c r="F74" s="68" t="s">
        <v>249</v>
      </c>
      <c r="G74" s="30"/>
    </row>
    <row r="75" spans="1:7" x14ac:dyDescent="0.35">
      <c r="A75" s="17" t="s">
        <v>2143</v>
      </c>
      <c r="B75" s="17" t="s">
        <v>823</v>
      </c>
      <c r="C75" s="68" t="s">
        <v>249</v>
      </c>
      <c r="D75" s="68" t="s">
        <v>249</v>
      </c>
      <c r="E75" s="64"/>
      <c r="F75" s="68" t="s">
        <v>249</v>
      </c>
      <c r="G75" s="30"/>
    </row>
    <row r="76" spans="1:7" x14ac:dyDescent="0.35">
      <c r="A76" s="17" t="s">
        <v>2144</v>
      </c>
      <c r="B76" s="17" t="s">
        <v>825</v>
      </c>
      <c r="C76" s="68" t="s">
        <v>249</v>
      </c>
      <c r="D76" s="68" t="s">
        <v>249</v>
      </c>
      <c r="E76" s="64"/>
      <c r="F76" s="68" t="s">
        <v>249</v>
      </c>
      <c r="G76" s="30"/>
    </row>
    <row r="77" spans="1:7" x14ac:dyDescent="0.35">
      <c r="A77" s="17" t="s">
        <v>2145</v>
      </c>
      <c r="B77" s="17" t="s">
        <v>827</v>
      </c>
      <c r="C77" s="68" t="s">
        <v>249</v>
      </c>
      <c r="D77" s="68" t="s">
        <v>249</v>
      </c>
      <c r="E77" s="64"/>
      <c r="F77" s="68" t="s">
        <v>249</v>
      </c>
      <c r="G77" s="30"/>
    </row>
    <row r="78" spans="1:7" x14ac:dyDescent="0.35">
      <c r="A78" s="17" t="s">
        <v>2146</v>
      </c>
      <c r="B78" s="17" t="s">
        <v>829</v>
      </c>
      <c r="C78" s="68" t="s">
        <v>249</v>
      </c>
      <c r="D78" s="68" t="s">
        <v>249</v>
      </c>
      <c r="E78" s="64"/>
      <c r="F78" s="68" t="s">
        <v>249</v>
      </c>
      <c r="G78" s="30"/>
    </row>
    <row r="79" spans="1:7" x14ac:dyDescent="0.35">
      <c r="A79" s="17" t="s">
        <v>2147</v>
      </c>
      <c r="B79" s="17" t="s">
        <v>831</v>
      </c>
      <c r="C79" s="68" t="s">
        <v>249</v>
      </c>
      <c r="D79" s="68" t="s">
        <v>249</v>
      </c>
      <c r="E79" s="64"/>
      <c r="F79" s="68" t="s">
        <v>249</v>
      </c>
      <c r="G79" s="30"/>
    </row>
    <row r="80" spans="1:7" x14ac:dyDescent="0.35">
      <c r="A80" s="17" t="s">
        <v>2148</v>
      </c>
      <c r="B80" s="17" t="s">
        <v>833</v>
      </c>
      <c r="C80" s="68" t="s">
        <v>249</v>
      </c>
      <c r="D80" s="68" t="s">
        <v>249</v>
      </c>
      <c r="E80" s="64"/>
      <c r="F80" s="68" t="s">
        <v>249</v>
      </c>
      <c r="G80" s="30"/>
    </row>
    <row r="81" spans="1:7" x14ac:dyDescent="0.35">
      <c r="A81" s="17" t="s">
        <v>2149</v>
      </c>
      <c r="B81" s="17" t="s">
        <v>835</v>
      </c>
      <c r="C81" s="68" t="s">
        <v>249</v>
      </c>
      <c r="D81" s="68" t="s">
        <v>249</v>
      </c>
      <c r="E81" s="64"/>
      <c r="F81" s="68" t="s">
        <v>249</v>
      </c>
      <c r="G81" s="30"/>
    </row>
    <row r="82" spans="1:7" x14ac:dyDescent="0.35">
      <c r="A82" s="17" t="s">
        <v>2150</v>
      </c>
      <c r="B82" s="17" t="s">
        <v>837</v>
      </c>
      <c r="C82" s="68" t="s">
        <v>249</v>
      </c>
      <c r="D82" s="68" t="s">
        <v>249</v>
      </c>
      <c r="E82" s="64"/>
      <c r="F82" s="68" t="s">
        <v>249</v>
      </c>
      <c r="G82" s="30"/>
    </row>
    <row r="83" spans="1:7" x14ac:dyDescent="0.35">
      <c r="A83" s="17" t="s">
        <v>2151</v>
      </c>
      <c r="B83" s="17" t="s">
        <v>839</v>
      </c>
      <c r="C83" s="68" t="s">
        <v>249</v>
      </c>
      <c r="D83" s="68" t="s">
        <v>249</v>
      </c>
      <c r="E83" s="64"/>
      <c r="F83" s="68" t="s">
        <v>249</v>
      </c>
      <c r="G83" s="30"/>
    </row>
    <row r="84" spans="1:7" x14ac:dyDescent="0.35">
      <c r="A84" s="17" t="s">
        <v>2152</v>
      </c>
      <c r="B84" s="17" t="s">
        <v>841</v>
      </c>
      <c r="C84" s="68" t="s">
        <v>249</v>
      </c>
      <c r="D84" s="68" t="s">
        <v>249</v>
      </c>
      <c r="E84" s="64"/>
      <c r="F84" s="68" t="s">
        <v>249</v>
      </c>
      <c r="G84" s="30"/>
    </row>
    <row r="85" spans="1:7" x14ac:dyDescent="0.35">
      <c r="A85" s="17" t="s">
        <v>2153</v>
      </c>
      <c r="B85" s="17" t="s">
        <v>843</v>
      </c>
      <c r="C85" s="68" t="s">
        <v>249</v>
      </c>
      <c r="D85" s="68" t="s">
        <v>249</v>
      </c>
      <c r="E85" s="64"/>
      <c r="F85" s="68" t="s">
        <v>249</v>
      </c>
      <c r="G85" s="30"/>
    </row>
    <row r="86" spans="1:7" x14ac:dyDescent="0.35">
      <c r="A86" s="17" t="s">
        <v>2154</v>
      </c>
      <c r="B86" s="17" t="s">
        <v>845</v>
      </c>
      <c r="C86" s="68" t="s">
        <v>249</v>
      </c>
      <c r="D86" s="68" t="s">
        <v>249</v>
      </c>
      <c r="E86" s="64"/>
      <c r="F86" s="68" t="s">
        <v>249</v>
      </c>
      <c r="G86" s="30"/>
    </row>
    <row r="87" spans="1:7" x14ac:dyDescent="0.35">
      <c r="A87" s="17" t="s">
        <v>2155</v>
      </c>
      <c r="B87" s="17" t="s">
        <v>847</v>
      </c>
      <c r="C87" s="68" t="s">
        <v>249</v>
      </c>
      <c r="D87" s="68" t="s">
        <v>249</v>
      </c>
      <c r="E87" s="64"/>
      <c r="F87" s="68" t="s">
        <v>249</v>
      </c>
      <c r="G87" s="30"/>
    </row>
    <row r="88" spans="1:7" x14ac:dyDescent="0.35">
      <c r="A88" s="17" t="s">
        <v>2156</v>
      </c>
      <c r="B88" s="17" t="s">
        <v>849</v>
      </c>
      <c r="C88" s="68" t="s">
        <v>249</v>
      </c>
      <c r="D88" s="68" t="s">
        <v>249</v>
      </c>
      <c r="E88" s="64"/>
      <c r="F88" s="68" t="s">
        <v>249</v>
      </c>
      <c r="G88" s="30"/>
    </row>
    <row r="89" spans="1:7" x14ac:dyDescent="0.35">
      <c r="A89" s="17" t="s">
        <v>2157</v>
      </c>
      <c r="B89" s="17" t="s">
        <v>851</v>
      </c>
      <c r="C89" s="68" t="s">
        <v>249</v>
      </c>
      <c r="D89" s="68" t="s">
        <v>249</v>
      </c>
      <c r="E89" s="64"/>
      <c r="F89" s="68" t="s">
        <v>249</v>
      </c>
      <c r="G89" s="30"/>
    </row>
    <row r="90" spans="1:7" x14ac:dyDescent="0.35">
      <c r="A90" s="17" t="s">
        <v>2158</v>
      </c>
      <c r="B90" s="17" t="s">
        <v>853</v>
      </c>
      <c r="C90" s="68" t="s">
        <v>249</v>
      </c>
      <c r="D90" s="68" t="s">
        <v>249</v>
      </c>
      <c r="E90" s="64"/>
      <c r="F90" s="68" t="s">
        <v>249</v>
      </c>
      <c r="G90" s="30"/>
    </row>
    <row r="91" spans="1:7" x14ac:dyDescent="0.35">
      <c r="A91" s="17" t="s">
        <v>2159</v>
      </c>
      <c r="B91" s="17" t="s">
        <v>855</v>
      </c>
      <c r="C91" s="68" t="s">
        <v>249</v>
      </c>
      <c r="D91" s="68" t="s">
        <v>249</v>
      </c>
      <c r="E91" s="64"/>
      <c r="F91" s="68" t="s">
        <v>249</v>
      </c>
      <c r="G91" s="30"/>
    </row>
    <row r="92" spans="1:7" x14ac:dyDescent="0.35">
      <c r="A92" s="17" t="s">
        <v>2160</v>
      </c>
      <c r="B92" s="17" t="s">
        <v>857</v>
      </c>
      <c r="C92" s="68" t="s">
        <v>249</v>
      </c>
      <c r="D92" s="68" t="s">
        <v>249</v>
      </c>
      <c r="E92" s="64"/>
      <c r="F92" s="68" t="s">
        <v>249</v>
      </c>
      <c r="G92" s="30"/>
    </row>
    <row r="93" spans="1:7" x14ac:dyDescent="0.35">
      <c r="A93" s="17" t="s">
        <v>2161</v>
      </c>
      <c r="B93" s="316" t="s">
        <v>513</v>
      </c>
      <c r="C93" s="390">
        <v>0</v>
      </c>
      <c r="D93" s="390">
        <v>0</v>
      </c>
      <c r="E93" s="390"/>
      <c r="F93" s="390">
        <v>0</v>
      </c>
      <c r="G93" s="30"/>
    </row>
    <row r="94" spans="1:7" x14ac:dyDescent="0.35">
      <c r="A94" s="17" t="s">
        <v>2162</v>
      </c>
      <c r="B94" s="17" t="s">
        <v>860</v>
      </c>
      <c r="C94" s="68" t="s">
        <v>249</v>
      </c>
      <c r="D94" s="68" t="s">
        <v>249</v>
      </c>
      <c r="E94" s="64"/>
      <c r="F94" s="68" t="s">
        <v>249</v>
      </c>
      <c r="G94" s="30"/>
    </row>
    <row r="95" spans="1:7" x14ac:dyDescent="0.35">
      <c r="A95" s="17" t="s">
        <v>2163</v>
      </c>
      <c r="B95" s="17" t="s">
        <v>862</v>
      </c>
      <c r="C95" s="68" t="s">
        <v>249</v>
      </c>
      <c r="D95" s="68" t="s">
        <v>249</v>
      </c>
      <c r="E95" s="64"/>
      <c r="F95" s="68" t="s">
        <v>249</v>
      </c>
      <c r="G95" s="30"/>
    </row>
    <row r="96" spans="1:7" x14ac:dyDescent="0.35">
      <c r="A96" s="17" t="s">
        <v>2164</v>
      </c>
      <c r="B96" s="17" t="s">
        <v>864</v>
      </c>
      <c r="C96" s="68" t="s">
        <v>249</v>
      </c>
      <c r="D96" s="68" t="s">
        <v>249</v>
      </c>
      <c r="E96" s="64"/>
      <c r="F96" s="68" t="s">
        <v>249</v>
      </c>
      <c r="G96" s="30"/>
    </row>
    <row r="97" spans="1:7" x14ac:dyDescent="0.35">
      <c r="A97" s="17" t="s">
        <v>2165</v>
      </c>
      <c r="B97" s="316" t="s">
        <v>312</v>
      </c>
      <c r="C97" s="390">
        <v>0</v>
      </c>
      <c r="D97" s="390">
        <v>0</v>
      </c>
      <c r="E97" s="390"/>
      <c r="F97" s="390">
        <v>0</v>
      </c>
      <c r="G97" s="30"/>
    </row>
    <row r="98" spans="1:7" x14ac:dyDescent="0.35">
      <c r="A98" s="17" t="s">
        <v>2166</v>
      </c>
      <c r="B98" s="30" t="s">
        <v>515</v>
      </c>
      <c r="C98" s="68" t="s">
        <v>249</v>
      </c>
      <c r="D98" s="68" t="s">
        <v>249</v>
      </c>
      <c r="E98" s="64"/>
      <c r="F98" s="68" t="s">
        <v>249</v>
      </c>
      <c r="G98" s="30"/>
    </row>
    <row r="99" spans="1:7" x14ac:dyDescent="0.35">
      <c r="A99" s="17" t="s">
        <v>2167</v>
      </c>
      <c r="B99" s="17" t="s">
        <v>868</v>
      </c>
      <c r="C99" s="68" t="s">
        <v>249</v>
      </c>
      <c r="D99" s="68" t="s">
        <v>249</v>
      </c>
      <c r="E99" s="64"/>
      <c r="F99" s="68" t="s">
        <v>249</v>
      </c>
      <c r="G99" s="30"/>
    </row>
    <row r="100" spans="1:7" x14ac:dyDescent="0.35">
      <c r="A100" s="17" t="s">
        <v>2168</v>
      </c>
      <c r="B100" s="30" t="s">
        <v>517</v>
      </c>
      <c r="C100" s="68" t="s">
        <v>249</v>
      </c>
      <c r="D100" s="68" t="s">
        <v>249</v>
      </c>
      <c r="E100" s="64"/>
      <c r="F100" s="68" t="s">
        <v>249</v>
      </c>
      <c r="G100" s="30"/>
    </row>
    <row r="101" spans="1:7" x14ac:dyDescent="0.35">
      <c r="A101" s="17" t="s">
        <v>2169</v>
      </c>
      <c r="B101" s="30" t="s">
        <v>519</v>
      </c>
      <c r="C101" s="68" t="s">
        <v>249</v>
      </c>
      <c r="D101" s="68" t="s">
        <v>249</v>
      </c>
      <c r="E101" s="64"/>
      <c r="F101" s="68" t="s">
        <v>249</v>
      </c>
      <c r="G101" s="30"/>
    </row>
    <row r="102" spans="1:7" x14ac:dyDescent="0.35">
      <c r="A102" s="17" t="s">
        <v>2170</v>
      </c>
      <c r="B102" s="30" t="s">
        <v>521</v>
      </c>
      <c r="C102" s="68" t="s">
        <v>249</v>
      </c>
      <c r="D102" s="68" t="s">
        <v>249</v>
      </c>
      <c r="E102" s="64"/>
      <c r="F102" s="68" t="s">
        <v>249</v>
      </c>
      <c r="G102" s="30"/>
    </row>
    <row r="103" spans="1:7" x14ac:dyDescent="0.35">
      <c r="A103" s="17" t="s">
        <v>2171</v>
      </c>
      <c r="B103" s="30" t="s">
        <v>523</v>
      </c>
      <c r="C103" s="68" t="s">
        <v>249</v>
      </c>
      <c r="D103" s="68" t="s">
        <v>249</v>
      </c>
      <c r="E103" s="64"/>
      <c r="F103" s="68" t="s">
        <v>249</v>
      </c>
      <c r="G103" s="30"/>
    </row>
    <row r="104" spans="1:7" x14ac:dyDescent="0.35">
      <c r="A104" s="17" t="s">
        <v>2172</v>
      </c>
      <c r="B104" s="30" t="s">
        <v>525</v>
      </c>
      <c r="C104" s="68" t="s">
        <v>249</v>
      </c>
      <c r="D104" s="68" t="s">
        <v>249</v>
      </c>
      <c r="E104" s="64"/>
      <c r="F104" s="68" t="s">
        <v>249</v>
      </c>
      <c r="G104" s="30"/>
    </row>
    <row r="105" spans="1:7" x14ac:dyDescent="0.35">
      <c r="A105" s="17" t="s">
        <v>2173</v>
      </c>
      <c r="B105" s="30" t="s">
        <v>527</v>
      </c>
      <c r="C105" s="68" t="s">
        <v>249</v>
      </c>
      <c r="D105" s="68" t="s">
        <v>249</v>
      </c>
      <c r="E105" s="64"/>
      <c r="F105" s="68" t="s">
        <v>249</v>
      </c>
      <c r="G105" s="30"/>
    </row>
    <row r="106" spans="1:7" x14ac:dyDescent="0.35">
      <c r="A106" s="17" t="s">
        <v>2174</v>
      </c>
      <c r="B106" s="30" t="s">
        <v>529</v>
      </c>
      <c r="C106" s="68" t="s">
        <v>249</v>
      </c>
      <c r="D106" s="68" t="s">
        <v>249</v>
      </c>
      <c r="E106" s="64"/>
      <c r="F106" s="68" t="s">
        <v>249</v>
      </c>
      <c r="G106" s="30"/>
    </row>
    <row r="107" spans="1:7" x14ac:dyDescent="0.35">
      <c r="A107" s="17" t="s">
        <v>2175</v>
      </c>
      <c r="B107" s="30" t="s">
        <v>531</v>
      </c>
      <c r="C107" s="68" t="s">
        <v>249</v>
      </c>
      <c r="D107" s="68" t="s">
        <v>249</v>
      </c>
      <c r="E107" s="64"/>
      <c r="F107" s="68" t="s">
        <v>249</v>
      </c>
      <c r="G107" s="30"/>
    </row>
    <row r="108" spans="1:7" x14ac:dyDescent="0.35">
      <c r="A108" s="17" t="s">
        <v>2176</v>
      </c>
      <c r="B108" s="30" t="s">
        <v>312</v>
      </c>
      <c r="C108" s="68" t="s">
        <v>249</v>
      </c>
      <c r="D108" s="68" t="s">
        <v>249</v>
      </c>
      <c r="E108" s="64"/>
      <c r="F108" s="68" t="s">
        <v>249</v>
      </c>
      <c r="G108" s="30"/>
    </row>
    <row r="109" spans="1:7" x14ac:dyDescent="0.35">
      <c r="A109" s="17" t="s">
        <v>2177</v>
      </c>
      <c r="B109" s="101" t="s">
        <v>316</v>
      </c>
      <c r="C109" s="68"/>
      <c r="D109" s="68"/>
      <c r="E109" s="64"/>
      <c r="F109" s="68"/>
      <c r="G109" s="30"/>
    </row>
    <row r="110" spans="1:7" x14ac:dyDescent="0.35">
      <c r="A110" s="17" t="s">
        <v>2178</v>
      </c>
      <c r="B110" s="101" t="s">
        <v>316</v>
      </c>
      <c r="C110" s="68"/>
      <c r="D110" s="68"/>
      <c r="E110" s="64"/>
      <c r="F110" s="68"/>
      <c r="G110" s="30"/>
    </row>
    <row r="111" spans="1:7" x14ac:dyDescent="0.35">
      <c r="A111" s="17" t="s">
        <v>2179</v>
      </c>
      <c r="B111" s="101" t="s">
        <v>316</v>
      </c>
      <c r="C111" s="68"/>
      <c r="D111" s="68"/>
      <c r="E111" s="64"/>
      <c r="F111" s="68"/>
      <c r="G111" s="30"/>
    </row>
    <row r="112" spans="1:7" x14ac:dyDescent="0.35">
      <c r="A112" s="17" t="s">
        <v>2180</v>
      </c>
      <c r="B112" s="101" t="s">
        <v>316</v>
      </c>
      <c r="C112" s="68"/>
      <c r="D112" s="68"/>
      <c r="E112" s="64"/>
      <c r="F112" s="68"/>
      <c r="G112" s="30"/>
    </row>
    <row r="113" spans="1:7" x14ac:dyDescent="0.35">
      <c r="A113" s="17" t="s">
        <v>2181</v>
      </c>
      <c r="B113" s="101" t="s">
        <v>316</v>
      </c>
      <c r="C113" s="68"/>
      <c r="D113" s="68"/>
      <c r="E113" s="64"/>
      <c r="F113" s="68"/>
      <c r="G113" s="30"/>
    </row>
    <row r="114" spans="1:7" x14ac:dyDescent="0.35">
      <c r="A114" s="17" t="s">
        <v>2182</v>
      </c>
      <c r="B114" s="101" t="s">
        <v>316</v>
      </c>
      <c r="C114" s="68"/>
      <c r="D114" s="68"/>
      <c r="E114" s="64"/>
      <c r="F114" s="68"/>
      <c r="G114" s="30"/>
    </row>
    <row r="115" spans="1:7" x14ac:dyDescent="0.35">
      <c r="A115" s="17" t="s">
        <v>2183</v>
      </c>
      <c r="B115" s="101" t="s">
        <v>316</v>
      </c>
      <c r="C115" s="68"/>
      <c r="D115" s="68"/>
      <c r="E115" s="64"/>
      <c r="F115" s="68"/>
      <c r="G115" s="30"/>
    </row>
    <row r="116" spans="1:7" x14ac:dyDescent="0.35">
      <c r="A116" s="17" t="s">
        <v>2184</v>
      </c>
      <c r="B116" s="101" t="s">
        <v>316</v>
      </c>
      <c r="C116" s="68"/>
      <c r="D116" s="68"/>
      <c r="E116" s="64"/>
      <c r="F116" s="68"/>
      <c r="G116" s="30"/>
    </row>
    <row r="117" spans="1:7" x14ac:dyDescent="0.35">
      <c r="A117" s="17" t="s">
        <v>2185</v>
      </c>
      <c r="B117" s="101" t="s">
        <v>316</v>
      </c>
      <c r="C117" s="68"/>
      <c r="D117" s="68"/>
      <c r="E117" s="64"/>
      <c r="F117" s="68"/>
      <c r="G117" s="30"/>
    </row>
    <row r="118" spans="1:7" x14ac:dyDescent="0.35">
      <c r="A118" s="17" t="s">
        <v>2186</v>
      </c>
      <c r="B118" s="101" t="s">
        <v>316</v>
      </c>
      <c r="C118" s="68"/>
      <c r="D118" s="68"/>
      <c r="E118" s="64"/>
      <c r="F118" s="68"/>
      <c r="G118" s="30"/>
    </row>
    <row r="119" spans="1:7" x14ac:dyDescent="0.35">
      <c r="A119" s="34"/>
      <c r="B119" s="34" t="s">
        <v>888</v>
      </c>
      <c r="C119" s="34" t="s">
        <v>791</v>
      </c>
      <c r="D119" s="34" t="s">
        <v>792</v>
      </c>
      <c r="E119" s="34"/>
      <c r="F119" s="34" t="s">
        <v>756</v>
      </c>
      <c r="G119" s="34"/>
    </row>
    <row r="120" spans="1:7" x14ac:dyDescent="0.35">
      <c r="A120" s="17" t="s">
        <v>2187</v>
      </c>
      <c r="B120" s="87" t="s">
        <v>890</v>
      </c>
      <c r="C120" s="68" t="s">
        <v>249</v>
      </c>
      <c r="D120" s="68" t="s">
        <v>249</v>
      </c>
      <c r="E120" s="64"/>
      <c r="F120" s="68" t="s">
        <v>249</v>
      </c>
      <c r="G120" s="30"/>
    </row>
    <row r="121" spans="1:7" x14ac:dyDescent="0.35">
      <c r="A121" s="17" t="s">
        <v>2188</v>
      </c>
      <c r="B121" s="87" t="s">
        <v>890</v>
      </c>
      <c r="C121" s="68" t="s">
        <v>249</v>
      </c>
      <c r="D121" s="68" t="s">
        <v>249</v>
      </c>
      <c r="E121" s="64"/>
      <c r="F121" s="68" t="s">
        <v>249</v>
      </c>
      <c r="G121" s="30"/>
    </row>
    <row r="122" spans="1:7" x14ac:dyDescent="0.35">
      <c r="A122" s="17" t="s">
        <v>2189</v>
      </c>
      <c r="B122" s="87" t="s">
        <v>890</v>
      </c>
      <c r="C122" s="68" t="s">
        <v>249</v>
      </c>
      <c r="D122" s="68" t="s">
        <v>249</v>
      </c>
      <c r="E122" s="64"/>
      <c r="F122" s="68" t="s">
        <v>249</v>
      </c>
      <c r="G122" s="30"/>
    </row>
    <row r="123" spans="1:7" x14ac:dyDescent="0.35">
      <c r="A123" s="17" t="s">
        <v>2190</v>
      </c>
      <c r="B123" s="87" t="s">
        <v>890</v>
      </c>
      <c r="C123" s="68" t="s">
        <v>249</v>
      </c>
      <c r="D123" s="68" t="s">
        <v>249</v>
      </c>
      <c r="E123" s="64"/>
      <c r="F123" s="68" t="s">
        <v>249</v>
      </c>
      <c r="G123" s="30"/>
    </row>
    <row r="124" spans="1:7" x14ac:dyDescent="0.35">
      <c r="A124" s="17" t="s">
        <v>2191</v>
      </c>
      <c r="B124" s="87" t="s">
        <v>890</v>
      </c>
      <c r="C124" s="68" t="s">
        <v>249</v>
      </c>
      <c r="D124" s="68" t="s">
        <v>249</v>
      </c>
      <c r="E124" s="64"/>
      <c r="F124" s="68" t="s">
        <v>249</v>
      </c>
      <c r="G124" s="30"/>
    </row>
    <row r="125" spans="1:7" x14ac:dyDescent="0.35">
      <c r="A125" s="17" t="s">
        <v>2192</v>
      </c>
      <c r="B125" s="87" t="s">
        <v>890</v>
      </c>
      <c r="C125" s="68" t="s">
        <v>249</v>
      </c>
      <c r="D125" s="68" t="s">
        <v>249</v>
      </c>
      <c r="E125" s="64"/>
      <c r="F125" s="68" t="s">
        <v>249</v>
      </c>
      <c r="G125" s="30"/>
    </row>
    <row r="126" spans="1:7" x14ac:dyDescent="0.35">
      <c r="A126" s="17" t="s">
        <v>2193</v>
      </c>
      <c r="B126" s="87" t="s">
        <v>890</v>
      </c>
      <c r="C126" s="68" t="s">
        <v>249</v>
      </c>
      <c r="D126" s="68" t="s">
        <v>249</v>
      </c>
      <c r="E126" s="64"/>
      <c r="F126" s="68" t="s">
        <v>249</v>
      </c>
      <c r="G126" s="30"/>
    </row>
    <row r="127" spans="1:7" x14ac:dyDescent="0.35">
      <c r="A127" s="17" t="s">
        <v>2194</v>
      </c>
      <c r="B127" s="87" t="s">
        <v>890</v>
      </c>
      <c r="C127" s="68" t="s">
        <v>249</v>
      </c>
      <c r="D127" s="68" t="s">
        <v>249</v>
      </c>
      <c r="E127" s="64"/>
      <c r="F127" s="68" t="s">
        <v>249</v>
      </c>
      <c r="G127" s="30"/>
    </row>
    <row r="128" spans="1:7" x14ac:dyDescent="0.35">
      <c r="A128" s="17" t="s">
        <v>2195</v>
      </c>
      <c r="B128" s="87" t="s">
        <v>890</v>
      </c>
      <c r="C128" s="68" t="s">
        <v>249</v>
      </c>
      <c r="D128" s="68" t="s">
        <v>249</v>
      </c>
      <c r="E128" s="64"/>
      <c r="F128" s="68" t="s">
        <v>249</v>
      </c>
      <c r="G128" s="30"/>
    </row>
    <row r="129" spans="1:7" x14ac:dyDescent="0.35">
      <c r="A129" s="17" t="s">
        <v>2196</v>
      </c>
      <c r="B129" s="87" t="s">
        <v>890</v>
      </c>
      <c r="C129" s="68" t="s">
        <v>249</v>
      </c>
      <c r="D129" s="68" t="s">
        <v>249</v>
      </c>
      <c r="E129" s="64"/>
      <c r="F129" s="68" t="s">
        <v>249</v>
      </c>
      <c r="G129" s="30"/>
    </row>
    <row r="130" spans="1:7" x14ac:dyDescent="0.35">
      <c r="A130" s="17" t="s">
        <v>2197</v>
      </c>
      <c r="B130" s="87" t="s">
        <v>890</v>
      </c>
      <c r="C130" s="68" t="s">
        <v>249</v>
      </c>
      <c r="D130" s="68" t="s">
        <v>249</v>
      </c>
      <c r="E130" s="64"/>
      <c r="F130" s="68" t="s">
        <v>249</v>
      </c>
      <c r="G130" s="30"/>
    </row>
    <row r="131" spans="1:7" x14ac:dyDescent="0.35">
      <c r="A131" s="17" t="s">
        <v>2198</v>
      </c>
      <c r="B131" s="87" t="s">
        <v>890</v>
      </c>
      <c r="C131" s="68" t="s">
        <v>249</v>
      </c>
      <c r="D131" s="68" t="s">
        <v>249</v>
      </c>
      <c r="E131" s="64"/>
      <c r="F131" s="68" t="s">
        <v>249</v>
      </c>
      <c r="G131" s="30"/>
    </row>
    <row r="132" spans="1:7" x14ac:dyDescent="0.35">
      <c r="A132" s="17" t="s">
        <v>2199</v>
      </c>
      <c r="B132" s="87" t="s">
        <v>890</v>
      </c>
      <c r="C132" s="68" t="s">
        <v>249</v>
      </c>
      <c r="D132" s="68" t="s">
        <v>249</v>
      </c>
      <c r="E132" s="64"/>
      <c r="F132" s="68" t="s">
        <v>249</v>
      </c>
      <c r="G132" s="30"/>
    </row>
    <row r="133" spans="1:7" x14ac:dyDescent="0.35">
      <c r="A133" s="17" t="s">
        <v>2200</v>
      </c>
      <c r="B133" s="87" t="s">
        <v>890</v>
      </c>
      <c r="C133" s="68" t="s">
        <v>249</v>
      </c>
      <c r="D133" s="68" t="s">
        <v>249</v>
      </c>
      <c r="E133" s="64"/>
      <c r="F133" s="68" t="s">
        <v>249</v>
      </c>
      <c r="G133" s="30"/>
    </row>
    <row r="134" spans="1:7" x14ac:dyDescent="0.35">
      <c r="A134" s="17" t="s">
        <v>2201</v>
      </c>
      <c r="B134" s="87" t="s">
        <v>890</v>
      </c>
      <c r="C134" s="68" t="s">
        <v>249</v>
      </c>
      <c r="D134" s="68" t="s">
        <v>249</v>
      </c>
      <c r="E134" s="64"/>
      <c r="F134" s="68" t="s">
        <v>249</v>
      </c>
      <c r="G134" s="30"/>
    </row>
    <row r="135" spans="1:7" x14ac:dyDescent="0.35">
      <c r="A135" s="17" t="s">
        <v>2202</v>
      </c>
      <c r="B135" s="87" t="s">
        <v>890</v>
      </c>
      <c r="C135" s="68" t="s">
        <v>249</v>
      </c>
      <c r="D135" s="68" t="s">
        <v>249</v>
      </c>
      <c r="E135" s="64"/>
      <c r="F135" s="68" t="s">
        <v>249</v>
      </c>
      <c r="G135" s="30"/>
    </row>
    <row r="136" spans="1:7" x14ac:dyDescent="0.35">
      <c r="A136" s="17" t="s">
        <v>2203</v>
      </c>
      <c r="B136" s="87" t="s">
        <v>890</v>
      </c>
      <c r="C136" s="68" t="s">
        <v>249</v>
      </c>
      <c r="D136" s="68" t="s">
        <v>249</v>
      </c>
      <c r="E136" s="64"/>
      <c r="F136" s="68" t="s">
        <v>249</v>
      </c>
      <c r="G136" s="30"/>
    </row>
    <row r="137" spans="1:7" x14ac:dyDescent="0.35">
      <c r="A137" s="17" t="s">
        <v>2204</v>
      </c>
      <c r="B137" s="87" t="s">
        <v>890</v>
      </c>
      <c r="C137" s="68" t="s">
        <v>249</v>
      </c>
      <c r="D137" s="68" t="s">
        <v>249</v>
      </c>
      <c r="E137" s="64"/>
      <c r="F137" s="68" t="s">
        <v>249</v>
      </c>
      <c r="G137" s="30"/>
    </row>
    <row r="138" spans="1:7" x14ac:dyDescent="0.35">
      <c r="A138" s="17" t="s">
        <v>2205</v>
      </c>
      <c r="B138" s="87" t="s">
        <v>890</v>
      </c>
      <c r="C138" s="68" t="s">
        <v>249</v>
      </c>
      <c r="D138" s="68" t="s">
        <v>249</v>
      </c>
      <c r="E138" s="64"/>
      <c r="F138" s="68" t="s">
        <v>249</v>
      </c>
      <c r="G138" s="30"/>
    </row>
    <row r="139" spans="1:7" x14ac:dyDescent="0.35">
      <c r="A139" s="17" t="s">
        <v>2206</v>
      </c>
      <c r="B139" s="87" t="s">
        <v>890</v>
      </c>
      <c r="C139" s="68" t="s">
        <v>249</v>
      </c>
      <c r="D139" s="68" t="s">
        <v>249</v>
      </c>
      <c r="E139" s="64"/>
      <c r="F139" s="68" t="s">
        <v>249</v>
      </c>
      <c r="G139" s="30"/>
    </row>
    <row r="140" spans="1:7" x14ac:dyDescent="0.35">
      <c r="A140" s="17" t="s">
        <v>2207</v>
      </c>
      <c r="B140" s="87" t="s">
        <v>890</v>
      </c>
      <c r="C140" s="68" t="s">
        <v>249</v>
      </c>
      <c r="D140" s="68" t="s">
        <v>249</v>
      </c>
      <c r="E140" s="64"/>
      <c r="F140" s="68" t="s">
        <v>249</v>
      </c>
      <c r="G140" s="30"/>
    </row>
    <row r="141" spans="1:7" x14ac:dyDescent="0.35">
      <c r="A141" s="17" t="s">
        <v>2208</v>
      </c>
      <c r="B141" s="87" t="s">
        <v>890</v>
      </c>
      <c r="C141" s="68" t="s">
        <v>249</v>
      </c>
      <c r="D141" s="68" t="s">
        <v>249</v>
      </c>
      <c r="E141" s="64"/>
      <c r="F141" s="68" t="s">
        <v>249</v>
      </c>
      <c r="G141" s="30"/>
    </row>
    <row r="142" spans="1:7" x14ac:dyDescent="0.35">
      <c r="A142" s="17" t="s">
        <v>2209</v>
      </c>
      <c r="B142" s="87" t="s">
        <v>890</v>
      </c>
      <c r="C142" s="68" t="s">
        <v>249</v>
      </c>
      <c r="D142" s="68" t="s">
        <v>249</v>
      </c>
      <c r="E142" s="64"/>
      <c r="F142" s="68" t="s">
        <v>249</v>
      </c>
      <c r="G142" s="30"/>
    </row>
    <row r="143" spans="1:7" x14ac:dyDescent="0.35">
      <c r="A143" s="17" t="s">
        <v>2210</v>
      </c>
      <c r="B143" s="87" t="s">
        <v>890</v>
      </c>
      <c r="C143" s="68" t="s">
        <v>249</v>
      </c>
      <c r="D143" s="68" t="s">
        <v>249</v>
      </c>
      <c r="E143" s="64"/>
      <c r="F143" s="68" t="s">
        <v>249</v>
      </c>
      <c r="G143" s="30"/>
    </row>
    <row r="144" spans="1:7" x14ac:dyDescent="0.35">
      <c r="A144" s="17" t="s">
        <v>2211</v>
      </c>
      <c r="B144" s="87" t="s">
        <v>890</v>
      </c>
      <c r="C144" s="68" t="s">
        <v>249</v>
      </c>
      <c r="D144" s="68" t="s">
        <v>249</v>
      </c>
      <c r="E144" s="64"/>
      <c r="F144" s="68" t="s">
        <v>249</v>
      </c>
      <c r="G144" s="30"/>
    </row>
    <row r="145" spans="1:7" x14ac:dyDescent="0.35">
      <c r="A145" s="17" t="s">
        <v>2212</v>
      </c>
      <c r="B145" s="87" t="s">
        <v>890</v>
      </c>
      <c r="C145" s="68" t="s">
        <v>249</v>
      </c>
      <c r="D145" s="68" t="s">
        <v>249</v>
      </c>
      <c r="E145" s="64"/>
      <c r="F145" s="68" t="s">
        <v>249</v>
      </c>
      <c r="G145" s="30"/>
    </row>
    <row r="146" spans="1:7" x14ac:dyDescent="0.35">
      <c r="A146" s="17" t="s">
        <v>2213</v>
      </c>
      <c r="B146" s="87" t="s">
        <v>890</v>
      </c>
      <c r="C146" s="68" t="s">
        <v>249</v>
      </c>
      <c r="D146" s="68" t="s">
        <v>249</v>
      </c>
      <c r="E146" s="64"/>
      <c r="F146" s="68" t="s">
        <v>249</v>
      </c>
      <c r="G146" s="30"/>
    </row>
    <row r="147" spans="1:7" x14ac:dyDescent="0.35">
      <c r="A147" s="17" t="s">
        <v>2214</v>
      </c>
      <c r="B147" s="87" t="s">
        <v>890</v>
      </c>
      <c r="C147" s="68" t="s">
        <v>249</v>
      </c>
      <c r="D147" s="68" t="s">
        <v>249</v>
      </c>
      <c r="E147" s="64"/>
      <c r="F147" s="68" t="s">
        <v>249</v>
      </c>
      <c r="G147" s="30"/>
    </row>
    <row r="148" spans="1:7" x14ac:dyDescent="0.35">
      <c r="A148" s="17" t="s">
        <v>2215</v>
      </c>
      <c r="B148" s="87" t="s">
        <v>890</v>
      </c>
      <c r="C148" s="68" t="s">
        <v>249</v>
      </c>
      <c r="D148" s="68" t="s">
        <v>249</v>
      </c>
      <c r="E148" s="64"/>
      <c r="F148" s="68" t="s">
        <v>249</v>
      </c>
      <c r="G148" s="30"/>
    </row>
    <row r="149" spans="1:7" x14ac:dyDescent="0.35">
      <c r="A149" s="17" t="s">
        <v>2216</v>
      </c>
      <c r="B149" s="87" t="s">
        <v>890</v>
      </c>
      <c r="C149" s="68" t="s">
        <v>249</v>
      </c>
      <c r="D149" s="68" t="s">
        <v>249</v>
      </c>
      <c r="E149" s="64"/>
      <c r="F149" s="68" t="s">
        <v>249</v>
      </c>
      <c r="G149" s="30"/>
    </row>
    <row r="150" spans="1:7" x14ac:dyDescent="0.35">
      <c r="A150" s="17" t="s">
        <v>2217</v>
      </c>
      <c r="B150" s="87" t="s">
        <v>890</v>
      </c>
      <c r="C150" s="68" t="s">
        <v>249</v>
      </c>
      <c r="D150" s="68" t="s">
        <v>249</v>
      </c>
      <c r="E150" s="64"/>
      <c r="F150" s="68" t="s">
        <v>249</v>
      </c>
      <c r="G150" s="30"/>
    </row>
    <row r="151" spans="1:7" x14ac:dyDescent="0.35">
      <c r="A151" s="17" t="s">
        <v>2218</v>
      </c>
      <c r="B151" s="87" t="s">
        <v>890</v>
      </c>
      <c r="C151" s="68" t="s">
        <v>249</v>
      </c>
      <c r="D151" s="68" t="s">
        <v>249</v>
      </c>
      <c r="E151" s="64"/>
      <c r="F151" s="68" t="s">
        <v>249</v>
      </c>
      <c r="G151" s="30"/>
    </row>
    <row r="152" spans="1:7" x14ac:dyDescent="0.35">
      <c r="A152" s="17" t="s">
        <v>2219</v>
      </c>
      <c r="B152" s="87" t="s">
        <v>890</v>
      </c>
      <c r="C152" s="68" t="s">
        <v>249</v>
      </c>
      <c r="D152" s="68" t="s">
        <v>249</v>
      </c>
      <c r="E152" s="64"/>
      <c r="F152" s="68" t="s">
        <v>249</v>
      </c>
      <c r="G152" s="30"/>
    </row>
    <row r="153" spans="1:7" x14ac:dyDescent="0.35">
      <c r="A153" s="17" t="s">
        <v>2220</v>
      </c>
      <c r="B153" s="87" t="s">
        <v>890</v>
      </c>
      <c r="C153" s="68" t="s">
        <v>249</v>
      </c>
      <c r="D153" s="68" t="s">
        <v>249</v>
      </c>
      <c r="E153" s="64"/>
      <c r="F153" s="68" t="s">
        <v>249</v>
      </c>
      <c r="G153" s="30"/>
    </row>
    <row r="154" spans="1:7" x14ac:dyDescent="0.35">
      <c r="A154" s="17" t="s">
        <v>2221</v>
      </c>
      <c r="B154" s="87" t="s">
        <v>890</v>
      </c>
      <c r="C154" s="68" t="s">
        <v>249</v>
      </c>
      <c r="D154" s="68" t="s">
        <v>249</v>
      </c>
      <c r="E154" s="64"/>
      <c r="F154" s="68" t="s">
        <v>249</v>
      </c>
      <c r="G154" s="30"/>
    </row>
    <row r="155" spans="1:7" x14ac:dyDescent="0.35">
      <c r="A155" s="17" t="s">
        <v>2222</v>
      </c>
      <c r="B155" s="87" t="s">
        <v>890</v>
      </c>
      <c r="C155" s="68" t="s">
        <v>249</v>
      </c>
      <c r="D155" s="68" t="s">
        <v>249</v>
      </c>
      <c r="E155" s="64"/>
      <c r="F155" s="68" t="s">
        <v>249</v>
      </c>
      <c r="G155" s="30"/>
    </row>
    <row r="156" spans="1:7" x14ac:dyDescent="0.35">
      <c r="A156" s="17" t="s">
        <v>2223</v>
      </c>
      <c r="B156" s="87" t="s">
        <v>890</v>
      </c>
      <c r="C156" s="68" t="s">
        <v>249</v>
      </c>
      <c r="D156" s="68" t="s">
        <v>249</v>
      </c>
      <c r="E156" s="64"/>
      <c r="F156" s="68" t="s">
        <v>249</v>
      </c>
      <c r="G156" s="30"/>
    </row>
    <row r="157" spans="1:7" x14ac:dyDescent="0.35">
      <c r="A157" s="17" t="s">
        <v>2224</v>
      </c>
      <c r="B157" s="87" t="s">
        <v>890</v>
      </c>
      <c r="C157" s="68" t="s">
        <v>249</v>
      </c>
      <c r="D157" s="68" t="s">
        <v>249</v>
      </c>
      <c r="E157" s="64"/>
      <c r="F157" s="68" t="s">
        <v>249</v>
      </c>
      <c r="G157" s="30"/>
    </row>
    <row r="158" spans="1:7" x14ac:dyDescent="0.35">
      <c r="A158" s="17" t="s">
        <v>2225</v>
      </c>
      <c r="B158" s="87" t="s">
        <v>890</v>
      </c>
      <c r="C158" s="68" t="s">
        <v>249</v>
      </c>
      <c r="D158" s="68" t="s">
        <v>249</v>
      </c>
      <c r="E158" s="64"/>
      <c r="F158" s="68" t="s">
        <v>249</v>
      </c>
      <c r="G158" s="30"/>
    </row>
    <row r="159" spans="1:7" x14ac:dyDescent="0.35">
      <c r="A159" s="17" t="s">
        <v>2226</v>
      </c>
      <c r="B159" s="87" t="s">
        <v>890</v>
      </c>
      <c r="C159" s="68" t="s">
        <v>249</v>
      </c>
      <c r="D159" s="68" t="s">
        <v>249</v>
      </c>
      <c r="E159" s="64"/>
      <c r="F159" s="68" t="s">
        <v>249</v>
      </c>
      <c r="G159" s="30"/>
    </row>
    <row r="160" spans="1:7" x14ac:dyDescent="0.35">
      <c r="A160" s="17" t="s">
        <v>2227</v>
      </c>
      <c r="B160" s="87" t="s">
        <v>890</v>
      </c>
      <c r="C160" s="68" t="s">
        <v>249</v>
      </c>
      <c r="D160" s="68" t="s">
        <v>249</v>
      </c>
      <c r="E160" s="64"/>
      <c r="F160" s="68" t="s">
        <v>249</v>
      </c>
      <c r="G160" s="30"/>
    </row>
    <row r="161" spans="1:7" x14ac:dyDescent="0.35">
      <c r="A161" s="17" t="s">
        <v>2228</v>
      </c>
      <c r="B161" s="87" t="s">
        <v>890</v>
      </c>
      <c r="C161" s="68" t="s">
        <v>249</v>
      </c>
      <c r="D161" s="68" t="s">
        <v>249</v>
      </c>
      <c r="E161" s="64"/>
      <c r="F161" s="68" t="s">
        <v>249</v>
      </c>
      <c r="G161" s="30"/>
    </row>
    <row r="162" spans="1:7" x14ac:dyDescent="0.35">
      <c r="A162" s="17" t="s">
        <v>2229</v>
      </c>
      <c r="B162" s="87" t="s">
        <v>890</v>
      </c>
      <c r="C162" s="68" t="s">
        <v>249</v>
      </c>
      <c r="D162" s="68" t="s">
        <v>249</v>
      </c>
      <c r="E162" s="64"/>
      <c r="F162" s="68" t="s">
        <v>249</v>
      </c>
      <c r="G162" s="30"/>
    </row>
    <row r="163" spans="1:7" x14ac:dyDescent="0.35">
      <c r="A163" s="17" t="s">
        <v>2230</v>
      </c>
      <c r="B163" s="87" t="s">
        <v>890</v>
      </c>
      <c r="C163" s="68" t="s">
        <v>249</v>
      </c>
      <c r="D163" s="68" t="s">
        <v>249</v>
      </c>
      <c r="E163" s="64"/>
      <c r="F163" s="68" t="s">
        <v>249</v>
      </c>
      <c r="G163" s="30"/>
    </row>
    <row r="164" spans="1:7" x14ac:dyDescent="0.35">
      <c r="A164" s="17" t="s">
        <v>2231</v>
      </c>
      <c r="B164" s="87" t="s">
        <v>890</v>
      </c>
      <c r="C164" s="68" t="s">
        <v>249</v>
      </c>
      <c r="D164" s="68" t="s">
        <v>249</v>
      </c>
      <c r="E164" s="64"/>
      <c r="F164" s="68" t="s">
        <v>249</v>
      </c>
      <c r="G164" s="30"/>
    </row>
    <row r="165" spans="1:7" x14ac:dyDescent="0.35">
      <c r="A165" s="17" t="s">
        <v>2232</v>
      </c>
      <c r="B165" s="87" t="s">
        <v>890</v>
      </c>
      <c r="C165" s="68" t="s">
        <v>249</v>
      </c>
      <c r="D165" s="68" t="s">
        <v>249</v>
      </c>
      <c r="E165" s="64"/>
      <c r="F165" s="68" t="s">
        <v>249</v>
      </c>
      <c r="G165" s="30"/>
    </row>
    <row r="166" spans="1:7" x14ac:dyDescent="0.35">
      <c r="A166" s="17" t="s">
        <v>2233</v>
      </c>
      <c r="B166" s="87" t="s">
        <v>890</v>
      </c>
      <c r="C166" s="68" t="s">
        <v>249</v>
      </c>
      <c r="D166" s="68" t="s">
        <v>249</v>
      </c>
      <c r="E166" s="64"/>
      <c r="F166" s="68" t="s">
        <v>249</v>
      </c>
      <c r="G166" s="30"/>
    </row>
    <row r="167" spans="1:7" x14ac:dyDescent="0.35">
      <c r="A167" s="17" t="s">
        <v>2234</v>
      </c>
      <c r="B167" s="87" t="s">
        <v>890</v>
      </c>
      <c r="C167" s="68" t="s">
        <v>249</v>
      </c>
      <c r="D167" s="68" t="s">
        <v>249</v>
      </c>
      <c r="E167" s="64"/>
      <c r="F167" s="68" t="s">
        <v>249</v>
      </c>
      <c r="G167" s="30"/>
    </row>
    <row r="168" spans="1:7" x14ac:dyDescent="0.35">
      <c r="A168" s="17" t="s">
        <v>2235</v>
      </c>
      <c r="B168" s="87" t="s">
        <v>890</v>
      </c>
      <c r="C168" s="68" t="s">
        <v>249</v>
      </c>
      <c r="D168" s="68" t="s">
        <v>249</v>
      </c>
      <c r="E168" s="64"/>
      <c r="F168" s="68" t="s">
        <v>249</v>
      </c>
      <c r="G168" s="30"/>
    </row>
    <row r="169" spans="1:7" x14ac:dyDescent="0.35">
      <c r="A169" s="17" t="s">
        <v>2236</v>
      </c>
      <c r="B169" s="87" t="s">
        <v>890</v>
      </c>
      <c r="C169" s="68" t="s">
        <v>249</v>
      </c>
      <c r="D169" s="68" t="s">
        <v>249</v>
      </c>
      <c r="E169" s="64"/>
      <c r="F169" s="68" t="s">
        <v>249</v>
      </c>
      <c r="G169" s="30"/>
    </row>
    <row r="170" spans="1:7" x14ac:dyDescent="0.35">
      <c r="A170" s="34"/>
      <c r="B170" s="34" t="s">
        <v>902</v>
      </c>
      <c r="C170" s="34" t="s">
        <v>791</v>
      </c>
      <c r="D170" s="34" t="s">
        <v>792</v>
      </c>
      <c r="E170" s="34"/>
      <c r="F170" s="34" t="s">
        <v>756</v>
      </c>
      <c r="G170" s="34"/>
    </row>
    <row r="171" spans="1:7" x14ac:dyDescent="0.35">
      <c r="A171" s="17" t="s">
        <v>2237</v>
      </c>
      <c r="B171" s="17" t="s">
        <v>904</v>
      </c>
      <c r="C171" s="68" t="s">
        <v>249</v>
      </c>
      <c r="D171" s="68" t="s">
        <v>249</v>
      </c>
      <c r="E171" s="67"/>
      <c r="F171" s="68" t="s">
        <v>249</v>
      </c>
      <c r="G171" s="30"/>
    </row>
    <row r="172" spans="1:7" x14ac:dyDescent="0.35">
      <c r="A172" s="17" t="s">
        <v>2238</v>
      </c>
      <c r="B172" s="17" t="s">
        <v>906</v>
      </c>
      <c r="C172" s="68" t="s">
        <v>249</v>
      </c>
      <c r="D172" s="68" t="s">
        <v>249</v>
      </c>
      <c r="E172" s="67"/>
      <c r="F172" s="68" t="s">
        <v>249</v>
      </c>
      <c r="G172" s="30"/>
    </row>
    <row r="173" spans="1:7" x14ac:dyDescent="0.35">
      <c r="A173" s="17" t="s">
        <v>2239</v>
      </c>
      <c r="B173" s="17" t="s">
        <v>312</v>
      </c>
      <c r="C173" s="68" t="s">
        <v>249</v>
      </c>
      <c r="D173" s="68" t="s">
        <v>249</v>
      </c>
      <c r="E173" s="67"/>
      <c r="F173" s="68" t="s">
        <v>249</v>
      </c>
      <c r="G173" s="30"/>
    </row>
    <row r="174" spans="1:7" x14ac:dyDescent="0.35">
      <c r="A174" s="17" t="s">
        <v>2240</v>
      </c>
      <c r="B174" s="32"/>
      <c r="C174" s="68"/>
      <c r="D174" s="68"/>
      <c r="E174" s="67"/>
      <c r="F174" s="68"/>
      <c r="G174" s="30"/>
    </row>
    <row r="175" spans="1:7" x14ac:dyDescent="0.35">
      <c r="A175" s="17" t="s">
        <v>2241</v>
      </c>
      <c r="B175" s="32"/>
      <c r="C175" s="68"/>
      <c r="D175" s="68"/>
      <c r="E175" s="67"/>
      <c r="F175" s="68"/>
      <c r="G175" s="30"/>
    </row>
    <row r="176" spans="1:7" x14ac:dyDescent="0.35">
      <c r="A176" s="17" t="s">
        <v>2242</v>
      </c>
      <c r="B176" s="32"/>
      <c r="C176" s="68"/>
      <c r="D176" s="68"/>
      <c r="E176" s="67"/>
      <c r="F176" s="68"/>
      <c r="G176" s="30"/>
    </row>
    <row r="177" spans="1:7" x14ac:dyDescent="0.35">
      <c r="A177" s="17" t="s">
        <v>2243</v>
      </c>
      <c r="B177" s="32"/>
      <c r="C177" s="68"/>
      <c r="D177" s="68"/>
      <c r="E177" s="67"/>
      <c r="F177" s="68"/>
      <c r="G177" s="30"/>
    </row>
    <row r="178" spans="1:7" x14ac:dyDescent="0.35">
      <c r="A178" s="17" t="s">
        <v>2244</v>
      </c>
      <c r="B178" s="32"/>
      <c r="C178" s="68"/>
      <c r="D178" s="68"/>
      <c r="E178" s="67"/>
      <c r="F178" s="68"/>
      <c r="G178" s="30"/>
    </row>
    <row r="179" spans="1:7" x14ac:dyDescent="0.35">
      <c r="A179" s="17" t="s">
        <v>2245</v>
      </c>
      <c r="B179" s="32"/>
      <c r="C179" s="68"/>
      <c r="D179" s="68"/>
      <c r="E179" s="67"/>
      <c r="F179" s="68"/>
      <c r="G179" s="30"/>
    </row>
    <row r="180" spans="1:7" x14ac:dyDescent="0.35">
      <c r="A180" s="34"/>
      <c r="B180" s="34" t="s">
        <v>914</v>
      </c>
      <c r="C180" s="34" t="s">
        <v>791</v>
      </c>
      <c r="D180" s="34" t="s">
        <v>792</v>
      </c>
      <c r="E180" s="34"/>
      <c r="F180" s="34" t="s">
        <v>756</v>
      </c>
      <c r="G180" s="34"/>
    </row>
    <row r="181" spans="1:7" x14ac:dyDescent="0.35">
      <c r="A181" s="17" t="s">
        <v>2246</v>
      </c>
      <c r="B181" s="17" t="s">
        <v>916</v>
      </c>
      <c r="C181" s="68" t="s">
        <v>249</v>
      </c>
      <c r="D181" s="68" t="s">
        <v>249</v>
      </c>
      <c r="E181" s="67"/>
      <c r="F181" s="68" t="s">
        <v>249</v>
      </c>
      <c r="G181" s="30"/>
    </row>
    <row r="182" spans="1:7" x14ac:dyDescent="0.35">
      <c r="A182" s="17" t="s">
        <v>2247</v>
      </c>
      <c r="B182" s="17" t="s">
        <v>918</v>
      </c>
      <c r="C182" s="68" t="s">
        <v>249</v>
      </c>
      <c r="D182" s="68" t="s">
        <v>249</v>
      </c>
      <c r="E182" s="67"/>
      <c r="F182" s="68" t="s">
        <v>249</v>
      </c>
      <c r="G182" s="30"/>
    </row>
    <row r="183" spans="1:7" x14ac:dyDescent="0.35">
      <c r="A183" s="17" t="s">
        <v>2248</v>
      </c>
      <c r="B183" s="17" t="s">
        <v>312</v>
      </c>
      <c r="C183" s="68" t="s">
        <v>249</v>
      </c>
      <c r="D183" s="68" t="s">
        <v>249</v>
      </c>
      <c r="E183" s="67"/>
      <c r="F183" s="68" t="s">
        <v>249</v>
      </c>
      <c r="G183" s="30"/>
    </row>
    <row r="184" spans="1:7" x14ac:dyDescent="0.35">
      <c r="A184" s="17" t="s">
        <v>2249</v>
      </c>
      <c r="B184" s="32"/>
      <c r="C184" s="32"/>
      <c r="D184" s="32"/>
      <c r="E184" s="11"/>
      <c r="F184" s="32"/>
      <c r="G184" s="30"/>
    </row>
    <row r="185" spans="1:7" x14ac:dyDescent="0.35">
      <c r="A185" s="17" t="s">
        <v>2250</v>
      </c>
      <c r="B185" s="32"/>
      <c r="C185" s="32"/>
      <c r="D185" s="32"/>
      <c r="E185" s="11"/>
      <c r="F185" s="32"/>
      <c r="G185" s="30"/>
    </row>
    <row r="186" spans="1:7" x14ac:dyDescent="0.35">
      <c r="A186" s="17" t="s">
        <v>2251</v>
      </c>
      <c r="B186" s="32"/>
      <c r="C186" s="32"/>
      <c r="D186" s="32"/>
      <c r="E186" s="11"/>
      <c r="F186" s="32"/>
      <c r="G186" s="30"/>
    </row>
    <row r="187" spans="1:7" x14ac:dyDescent="0.35">
      <c r="A187" s="17" t="s">
        <v>2252</v>
      </c>
      <c r="B187" s="32"/>
      <c r="C187" s="32"/>
      <c r="D187" s="32"/>
      <c r="E187" s="11"/>
      <c r="F187" s="32"/>
      <c r="G187" s="30"/>
    </row>
    <row r="188" spans="1:7" x14ac:dyDescent="0.35">
      <c r="A188" s="17" t="s">
        <v>2253</v>
      </c>
      <c r="B188" s="32"/>
      <c r="C188" s="32"/>
      <c r="D188" s="32"/>
      <c r="E188" s="11"/>
      <c r="F188" s="32"/>
      <c r="G188" s="30"/>
    </row>
    <row r="189" spans="1:7" x14ac:dyDescent="0.35">
      <c r="A189" s="17" t="s">
        <v>2254</v>
      </c>
      <c r="B189" s="32"/>
      <c r="C189" s="32"/>
      <c r="D189" s="32"/>
      <c r="E189" s="11"/>
      <c r="F189" s="32"/>
      <c r="G189" s="30"/>
    </row>
    <row r="190" spans="1:7" x14ac:dyDescent="0.35">
      <c r="A190" s="34"/>
      <c r="B190" s="34" t="s">
        <v>926</v>
      </c>
      <c r="C190" s="34" t="s">
        <v>791</v>
      </c>
      <c r="D190" s="34" t="s">
        <v>792</v>
      </c>
      <c r="E190" s="34"/>
      <c r="F190" s="34" t="s">
        <v>756</v>
      </c>
      <c r="G190" s="34"/>
    </row>
    <row r="191" spans="1:7" x14ac:dyDescent="0.35">
      <c r="A191" s="17" t="s">
        <v>2255</v>
      </c>
      <c r="B191" s="53" t="s">
        <v>928</v>
      </c>
      <c r="C191" s="68" t="s">
        <v>249</v>
      </c>
      <c r="D191" s="68" t="s">
        <v>249</v>
      </c>
      <c r="E191" s="67"/>
      <c r="F191" s="68" t="s">
        <v>249</v>
      </c>
      <c r="G191" s="30"/>
    </row>
    <row r="192" spans="1:7" x14ac:dyDescent="0.35">
      <c r="A192" s="17" t="s">
        <v>2256</v>
      </c>
      <c r="B192" s="53" t="s">
        <v>930</v>
      </c>
      <c r="C192" s="68" t="s">
        <v>249</v>
      </c>
      <c r="D192" s="68" t="s">
        <v>249</v>
      </c>
      <c r="E192" s="67"/>
      <c r="F192" s="68" t="s">
        <v>249</v>
      </c>
      <c r="G192" s="30"/>
    </row>
    <row r="193" spans="1:7" x14ac:dyDescent="0.35">
      <c r="A193" s="17" t="s">
        <v>2257</v>
      </c>
      <c r="B193" s="53" t="s">
        <v>932</v>
      </c>
      <c r="C193" s="68" t="s">
        <v>249</v>
      </c>
      <c r="D193" s="68" t="s">
        <v>249</v>
      </c>
      <c r="E193" s="64"/>
      <c r="F193" s="68" t="s">
        <v>249</v>
      </c>
      <c r="G193" s="30"/>
    </row>
    <row r="194" spans="1:7" x14ac:dyDescent="0.35">
      <c r="A194" s="17" t="s">
        <v>2258</v>
      </c>
      <c r="B194" s="53" t="s">
        <v>934</v>
      </c>
      <c r="C194" s="68" t="s">
        <v>249</v>
      </c>
      <c r="D194" s="68" t="s">
        <v>249</v>
      </c>
      <c r="E194" s="64"/>
      <c r="F194" s="68" t="s">
        <v>249</v>
      </c>
      <c r="G194" s="30"/>
    </row>
    <row r="195" spans="1:7" x14ac:dyDescent="0.35">
      <c r="A195" s="17" t="s">
        <v>2259</v>
      </c>
      <c r="B195" s="53" t="s">
        <v>936</v>
      </c>
      <c r="C195" s="68" t="s">
        <v>249</v>
      </c>
      <c r="D195" s="68" t="s">
        <v>249</v>
      </c>
      <c r="E195" s="64"/>
      <c r="F195" s="68" t="s">
        <v>249</v>
      </c>
      <c r="G195" s="30"/>
    </row>
    <row r="196" spans="1:7" x14ac:dyDescent="0.35">
      <c r="A196" s="17" t="s">
        <v>2260</v>
      </c>
      <c r="B196" s="93"/>
      <c r="C196" s="68"/>
      <c r="D196" s="68"/>
      <c r="E196" s="64"/>
      <c r="F196" s="68"/>
      <c r="G196" s="30"/>
    </row>
    <row r="197" spans="1:7" x14ac:dyDescent="0.35">
      <c r="A197" s="17" t="s">
        <v>2261</v>
      </c>
      <c r="B197" s="93"/>
      <c r="C197" s="68"/>
      <c r="D197" s="68"/>
      <c r="E197" s="64"/>
      <c r="F197" s="68"/>
      <c r="G197" s="30"/>
    </row>
    <row r="198" spans="1:7" x14ac:dyDescent="0.35">
      <c r="A198" s="17" t="s">
        <v>2262</v>
      </c>
      <c r="B198" s="105"/>
      <c r="C198" s="68"/>
      <c r="D198" s="68"/>
      <c r="E198" s="64"/>
      <c r="F198" s="68"/>
      <c r="G198" s="30"/>
    </row>
    <row r="199" spans="1:7" x14ac:dyDescent="0.35">
      <c r="A199" s="17" t="s">
        <v>2263</v>
      </c>
      <c r="B199" s="105"/>
      <c r="C199" s="68"/>
      <c r="D199" s="68"/>
      <c r="E199" s="64"/>
      <c r="F199" s="68"/>
      <c r="G199" s="30"/>
    </row>
    <row r="200" spans="1:7" x14ac:dyDescent="0.35">
      <c r="A200" s="34"/>
      <c r="B200" s="34" t="s">
        <v>941</v>
      </c>
      <c r="C200" s="34" t="s">
        <v>791</v>
      </c>
      <c r="D200" s="34" t="s">
        <v>792</v>
      </c>
      <c r="E200" s="34"/>
      <c r="F200" s="34" t="s">
        <v>756</v>
      </c>
      <c r="G200" s="34"/>
    </row>
    <row r="201" spans="1:7" x14ac:dyDescent="0.35">
      <c r="A201" s="17" t="s">
        <v>2264</v>
      </c>
      <c r="B201" s="17" t="s">
        <v>943</v>
      </c>
      <c r="C201" s="68" t="s">
        <v>249</v>
      </c>
      <c r="D201" s="68" t="s">
        <v>249</v>
      </c>
      <c r="E201" s="67"/>
      <c r="F201" s="68" t="s">
        <v>249</v>
      </c>
      <c r="G201" s="30"/>
    </row>
    <row r="202" spans="1:7" x14ac:dyDescent="0.35">
      <c r="A202" s="17" t="s">
        <v>2265</v>
      </c>
      <c r="B202" s="106" t="s">
        <v>3098</v>
      </c>
      <c r="C202" s="68" t="s">
        <v>249</v>
      </c>
      <c r="D202" s="68" t="s">
        <v>249</v>
      </c>
      <c r="E202" s="67"/>
      <c r="F202" s="68" t="s">
        <v>249</v>
      </c>
      <c r="G202" s="30"/>
    </row>
    <row r="203" spans="1:7" x14ac:dyDescent="0.35">
      <c r="A203" s="17" t="s">
        <v>2266</v>
      </c>
      <c r="B203" s="106"/>
      <c r="C203" s="68"/>
      <c r="D203" s="68"/>
      <c r="E203" s="67"/>
      <c r="F203" s="68"/>
      <c r="G203" s="30"/>
    </row>
    <row r="204" spans="1:7" x14ac:dyDescent="0.35">
      <c r="A204" s="17" t="s">
        <v>2267</v>
      </c>
      <c r="B204" s="106"/>
      <c r="C204" s="68"/>
      <c r="D204" s="68"/>
      <c r="E204" s="67"/>
      <c r="F204" s="68"/>
      <c r="G204" s="30"/>
    </row>
    <row r="205" spans="1:7" x14ac:dyDescent="0.35">
      <c r="A205" s="17" t="s">
        <v>2268</v>
      </c>
      <c r="B205" s="106"/>
      <c r="C205" s="68"/>
      <c r="D205" s="68"/>
      <c r="E205" s="67"/>
      <c r="F205" s="68"/>
      <c r="G205" s="30"/>
    </row>
    <row r="206" spans="1:7" x14ac:dyDescent="0.35">
      <c r="A206" s="17" t="s">
        <v>2269</v>
      </c>
      <c r="B206" s="87"/>
      <c r="C206" s="87"/>
      <c r="D206" s="87"/>
      <c r="E206" s="30"/>
      <c r="F206" s="87"/>
      <c r="G206" s="30"/>
    </row>
    <row r="207" spans="1:7" x14ac:dyDescent="0.35">
      <c r="A207" s="17" t="s">
        <v>2270</v>
      </c>
      <c r="B207" s="87"/>
      <c r="C207" s="87"/>
      <c r="D207" s="87"/>
      <c r="E207" s="30"/>
      <c r="F207" s="87"/>
      <c r="G207" s="30"/>
    </row>
    <row r="208" spans="1:7" x14ac:dyDescent="0.35">
      <c r="A208" s="17" t="s">
        <v>2271</v>
      </c>
      <c r="B208" s="87"/>
      <c r="C208" s="87"/>
      <c r="D208" s="87"/>
      <c r="E208" s="30"/>
      <c r="F208" s="87"/>
      <c r="G208" s="30"/>
    </row>
    <row r="209" spans="1:7" ht="18.5" x14ac:dyDescent="0.35">
      <c r="A209" s="71"/>
      <c r="B209" s="107" t="s">
        <v>2791</v>
      </c>
      <c r="C209" s="108"/>
      <c r="D209" s="108"/>
      <c r="E209" s="108"/>
      <c r="F209" s="108"/>
      <c r="G209" s="108"/>
    </row>
    <row r="210" spans="1:7" x14ac:dyDescent="0.35">
      <c r="A210" s="34"/>
      <c r="B210" s="34" t="s">
        <v>949</v>
      </c>
      <c r="C210" s="34" t="s">
        <v>950</v>
      </c>
      <c r="D210" s="34" t="s">
        <v>951</v>
      </c>
      <c r="E210" s="34"/>
      <c r="F210" s="34" t="s">
        <v>791</v>
      </c>
      <c r="G210" s="34" t="s">
        <v>952</v>
      </c>
    </row>
    <row r="211" spans="1:7" x14ac:dyDescent="0.35">
      <c r="A211" s="17" t="s">
        <v>2272</v>
      </c>
      <c r="B211" s="30" t="s">
        <v>954</v>
      </c>
      <c r="C211" s="78" t="s">
        <v>249</v>
      </c>
      <c r="D211" s="17"/>
      <c r="E211" s="28"/>
      <c r="F211" s="52"/>
      <c r="G211" s="52"/>
    </row>
    <row r="212" spans="1:7" x14ac:dyDescent="0.35">
      <c r="A212" s="28"/>
      <c r="B212" s="74"/>
      <c r="C212" s="28"/>
      <c r="D212" s="28"/>
      <c r="E212" s="28"/>
      <c r="F212" s="52"/>
      <c r="G212" s="52"/>
    </row>
    <row r="213" spans="1:7" x14ac:dyDescent="0.35">
      <c r="A213" s="17"/>
      <c r="B213" s="30" t="s">
        <v>955</v>
      </c>
      <c r="C213" s="28"/>
      <c r="D213" s="28"/>
      <c r="E213" s="28"/>
      <c r="F213" s="52"/>
      <c r="G213" s="52"/>
    </row>
    <row r="214" spans="1:7" x14ac:dyDescent="0.35">
      <c r="A214" s="17" t="s">
        <v>2273</v>
      </c>
      <c r="B214" s="87" t="s">
        <v>890</v>
      </c>
      <c r="C214" s="78" t="s">
        <v>249</v>
      </c>
      <c r="D214" s="104" t="s">
        <v>249</v>
      </c>
      <c r="E214" s="28"/>
      <c r="F214" s="43"/>
      <c r="G214" s="43"/>
    </row>
    <row r="215" spans="1:7" x14ac:dyDescent="0.35">
      <c r="A215" s="17" t="s">
        <v>2274</v>
      </c>
      <c r="B215" s="87" t="s">
        <v>890</v>
      </c>
      <c r="C215" s="78" t="s">
        <v>249</v>
      </c>
      <c r="D215" s="104" t="s">
        <v>249</v>
      </c>
      <c r="E215" s="28"/>
      <c r="F215" s="43"/>
      <c r="G215" s="43"/>
    </row>
    <row r="216" spans="1:7" x14ac:dyDescent="0.35">
      <c r="A216" s="17" t="s">
        <v>2275</v>
      </c>
      <c r="B216" s="87" t="s">
        <v>890</v>
      </c>
      <c r="C216" s="78" t="s">
        <v>249</v>
      </c>
      <c r="D216" s="104" t="s">
        <v>249</v>
      </c>
      <c r="E216" s="28"/>
      <c r="F216" s="43"/>
      <c r="G216" s="43"/>
    </row>
    <row r="217" spans="1:7" x14ac:dyDescent="0.35">
      <c r="A217" s="17" t="s">
        <v>2276</v>
      </c>
      <c r="B217" s="87" t="s">
        <v>890</v>
      </c>
      <c r="C217" s="78" t="s">
        <v>249</v>
      </c>
      <c r="D217" s="104" t="s">
        <v>249</v>
      </c>
      <c r="E217" s="28"/>
      <c r="F217" s="43"/>
      <c r="G217" s="43"/>
    </row>
    <row r="218" spans="1:7" x14ac:dyDescent="0.35">
      <c r="A218" s="17" t="s">
        <v>2277</v>
      </c>
      <c r="B218" s="87" t="s">
        <v>890</v>
      </c>
      <c r="C218" s="78" t="s">
        <v>249</v>
      </c>
      <c r="D218" s="104" t="s">
        <v>249</v>
      </c>
      <c r="E218" s="28"/>
      <c r="F218" s="43"/>
      <c r="G218" s="43"/>
    </row>
    <row r="219" spans="1:7" x14ac:dyDescent="0.35">
      <c r="A219" s="17" t="s">
        <v>2278</v>
      </c>
      <c r="B219" s="87" t="s">
        <v>890</v>
      </c>
      <c r="C219" s="78" t="s">
        <v>249</v>
      </c>
      <c r="D219" s="104" t="s">
        <v>249</v>
      </c>
      <c r="E219" s="28"/>
      <c r="F219" s="43"/>
      <c r="G219" s="43"/>
    </row>
    <row r="220" spans="1:7" x14ac:dyDescent="0.35">
      <c r="A220" s="17" t="s">
        <v>2279</v>
      </c>
      <c r="B220" s="87" t="s">
        <v>890</v>
      </c>
      <c r="C220" s="78" t="s">
        <v>249</v>
      </c>
      <c r="D220" s="104" t="s">
        <v>249</v>
      </c>
      <c r="E220" s="28"/>
      <c r="F220" s="43"/>
      <c r="G220" s="43"/>
    </row>
    <row r="221" spans="1:7" x14ac:dyDescent="0.35">
      <c r="A221" s="17" t="s">
        <v>2280</v>
      </c>
      <c r="B221" s="87" t="s">
        <v>890</v>
      </c>
      <c r="C221" s="78" t="s">
        <v>249</v>
      </c>
      <c r="D221" s="104" t="s">
        <v>249</v>
      </c>
      <c r="E221" s="28"/>
      <c r="F221" s="43"/>
      <c r="G221" s="43"/>
    </row>
    <row r="222" spans="1:7" x14ac:dyDescent="0.35">
      <c r="A222" s="17" t="s">
        <v>2281</v>
      </c>
      <c r="B222" s="87" t="s">
        <v>890</v>
      </c>
      <c r="C222" s="78" t="s">
        <v>249</v>
      </c>
      <c r="D222" s="104" t="s">
        <v>249</v>
      </c>
      <c r="E222" s="28"/>
      <c r="F222" s="43"/>
      <c r="G222" s="43"/>
    </row>
    <row r="223" spans="1:7" x14ac:dyDescent="0.35">
      <c r="A223" s="17" t="s">
        <v>2282</v>
      </c>
      <c r="B223" s="87" t="s">
        <v>890</v>
      </c>
      <c r="C223" s="78" t="s">
        <v>249</v>
      </c>
      <c r="D223" s="104" t="s">
        <v>249</v>
      </c>
      <c r="E223" s="30"/>
      <c r="F223" s="43"/>
      <c r="G223" s="43"/>
    </row>
    <row r="224" spans="1:7" x14ac:dyDescent="0.35">
      <c r="A224" s="17" t="s">
        <v>2283</v>
      </c>
      <c r="B224" s="87" t="s">
        <v>890</v>
      </c>
      <c r="C224" s="78" t="s">
        <v>249</v>
      </c>
      <c r="D224" s="104" t="s">
        <v>249</v>
      </c>
      <c r="E224" s="30"/>
      <c r="F224" s="43"/>
      <c r="G224" s="43"/>
    </row>
    <row r="225" spans="1:7" x14ac:dyDescent="0.35">
      <c r="A225" s="17" t="s">
        <v>2284</v>
      </c>
      <c r="B225" s="87" t="s">
        <v>890</v>
      </c>
      <c r="C225" s="78" t="s">
        <v>249</v>
      </c>
      <c r="D225" s="104" t="s">
        <v>249</v>
      </c>
      <c r="E225" s="30"/>
      <c r="F225" s="43"/>
      <c r="G225" s="43"/>
    </row>
    <row r="226" spans="1:7" x14ac:dyDescent="0.35">
      <c r="A226" s="17" t="s">
        <v>2285</v>
      </c>
      <c r="B226" s="87" t="s">
        <v>890</v>
      </c>
      <c r="C226" s="78" t="s">
        <v>249</v>
      </c>
      <c r="D226" s="104" t="s">
        <v>249</v>
      </c>
      <c r="E226" s="30"/>
      <c r="F226" s="43"/>
      <c r="G226" s="43"/>
    </row>
    <row r="227" spans="1:7" x14ac:dyDescent="0.35">
      <c r="A227" s="17" t="s">
        <v>2286</v>
      </c>
      <c r="B227" s="87" t="s">
        <v>890</v>
      </c>
      <c r="C227" s="78" t="s">
        <v>249</v>
      </c>
      <c r="D227" s="104" t="s">
        <v>249</v>
      </c>
      <c r="E227" s="30"/>
      <c r="F227" s="43"/>
      <c r="G227" s="43"/>
    </row>
    <row r="228" spans="1:7" x14ac:dyDescent="0.35">
      <c r="A228" s="17" t="s">
        <v>2287</v>
      </c>
      <c r="B228" s="87" t="s">
        <v>890</v>
      </c>
      <c r="C228" s="78" t="s">
        <v>249</v>
      </c>
      <c r="D228" s="104" t="s">
        <v>249</v>
      </c>
      <c r="E228" s="30"/>
      <c r="F228" s="43"/>
      <c r="G228" s="43"/>
    </row>
    <row r="229" spans="1:7" x14ac:dyDescent="0.35">
      <c r="A229" s="17" t="s">
        <v>2288</v>
      </c>
      <c r="B229" s="87" t="s">
        <v>890</v>
      </c>
      <c r="C229" s="78" t="s">
        <v>249</v>
      </c>
      <c r="D229" s="104" t="s">
        <v>249</v>
      </c>
      <c r="E229" s="17"/>
      <c r="F229" s="43"/>
      <c r="G229" s="43"/>
    </row>
    <row r="230" spans="1:7" x14ac:dyDescent="0.35">
      <c r="A230" s="17" t="s">
        <v>2289</v>
      </c>
      <c r="B230" s="87" t="s">
        <v>890</v>
      </c>
      <c r="C230" s="78" t="s">
        <v>249</v>
      </c>
      <c r="D230" s="104" t="s">
        <v>249</v>
      </c>
      <c r="E230" s="69"/>
      <c r="F230" s="43"/>
      <c r="G230" s="43"/>
    </row>
    <row r="231" spans="1:7" x14ac:dyDescent="0.35">
      <c r="A231" s="17" t="s">
        <v>2290</v>
      </c>
      <c r="B231" s="87" t="s">
        <v>890</v>
      </c>
      <c r="C231" s="78" t="s">
        <v>249</v>
      </c>
      <c r="D231" s="104" t="s">
        <v>249</v>
      </c>
      <c r="E231" s="69"/>
      <c r="F231" s="43"/>
      <c r="G231" s="43"/>
    </row>
    <row r="232" spans="1:7" x14ac:dyDescent="0.35">
      <c r="A232" s="17" t="s">
        <v>2291</v>
      </c>
      <c r="B232" s="87" t="s">
        <v>890</v>
      </c>
      <c r="C232" s="78" t="s">
        <v>249</v>
      </c>
      <c r="D232" s="104" t="s">
        <v>249</v>
      </c>
      <c r="E232" s="69"/>
      <c r="F232" s="43"/>
      <c r="G232" s="43"/>
    </row>
    <row r="233" spans="1:7" x14ac:dyDescent="0.35">
      <c r="A233" s="17" t="s">
        <v>2292</v>
      </c>
      <c r="B233" s="87" t="s">
        <v>890</v>
      </c>
      <c r="C233" s="78" t="s">
        <v>249</v>
      </c>
      <c r="D233" s="104" t="s">
        <v>249</v>
      </c>
      <c r="E233" s="69"/>
      <c r="F233" s="43"/>
      <c r="G233" s="43"/>
    </row>
    <row r="234" spans="1:7" x14ac:dyDescent="0.35">
      <c r="A234" s="17" t="s">
        <v>2293</v>
      </c>
      <c r="B234" s="87" t="s">
        <v>890</v>
      </c>
      <c r="C234" s="78" t="s">
        <v>249</v>
      </c>
      <c r="D234" s="104" t="s">
        <v>249</v>
      </c>
      <c r="E234" s="69"/>
      <c r="F234" s="43"/>
      <c r="G234" s="43"/>
    </row>
    <row r="235" spans="1:7" x14ac:dyDescent="0.35">
      <c r="A235" s="17" t="s">
        <v>2294</v>
      </c>
      <c r="B235" s="87" t="s">
        <v>890</v>
      </c>
      <c r="C235" s="78" t="s">
        <v>249</v>
      </c>
      <c r="D235" s="104" t="s">
        <v>249</v>
      </c>
      <c r="E235" s="69"/>
      <c r="F235" s="43"/>
      <c r="G235" s="43"/>
    </row>
    <row r="236" spans="1:7" x14ac:dyDescent="0.35">
      <c r="A236" s="17" t="s">
        <v>2295</v>
      </c>
      <c r="B236" s="87" t="s">
        <v>890</v>
      </c>
      <c r="C236" s="78" t="s">
        <v>249</v>
      </c>
      <c r="D236" s="104" t="s">
        <v>249</v>
      </c>
      <c r="E236" s="69"/>
      <c r="F236" s="43"/>
      <c r="G236" s="43"/>
    </row>
    <row r="237" spans="1:7" x14ac:dyDescent="0.35">
      <c r="A237" s="17" t="s">
        <v>2296</v>
      </c>
      <c r="B237" s="87" t="s">
        <v>890</v>
      </c>
      <c r="C237" s="78" t="s">
        <v>249</v>
      </c>
      <c r="D237" s="104" t="s">
        <v>249</v>
      </c>
      <c r="E237" s="69"/>
      <c r="F237" s="43"/>
      <c r="G237" s="43"/>
    </row>
    <row r="238" spans="1:7" x14ac:dyDescent="0.35">
      <c r="A238" s="17" t="s">
        <v>2297</v>
      </c>
      <c r="B238" s="45" t="s">
        <v>314</v>
      </c>
      <c r="C238" s="46">
        <v>0</v>
      </c>
      <c r="D238" s="42">
        <v>0</v>
      </c>
      <c r="E238" s="69"/>
      <c r="F238" s="76">
        <v>0</v>
      </c>
      <c r="G238" s="76">
        <v>0</v>
      </c>
    </row>
    <row r="239" spans="1:7" x14ac:dyDescent="0.35">
      <c r="A239" s="34"/>
      <c r="B239" s="34" t="s">
        <v>981</v>
      </c>
      <c r="C239" s="34" t="s">
        <v>950</v>
      </c>
      <c r="D239" s="34" t="s">
        <v>951</v>
      </c>
      <c r="E239" s="34"/>
      <c r="F239" s="34" t="s">
        <v>791</v>
      </c>
      <c r="G239" s="34" t="s">
        <v>952</v>
      </c>
    </row>
    <row r="240" spans="1:7" x14ac:dyDescent="0.35">
      <c r="A240" s="17" t="s">
        <v>2298</v>
      </c>
      <c r="B240" s="17" t="s">
        <v>983</v>
      </c>
      <c r="C240" s="68" t="s">
        <v>249</v>
      </c>
      <c r="D240" s="17"/>
      <c r="E240" s="17"/>
      <c r="F240" s="65"/>
      <c r="G240" s="65"/>
    </row>
    <row r="241" spans="1:7" x14ac:dyDescent="0.35">
      <c r="A241" s="17"/>
      <c r="B241" s="17"/>
      <c r="C241" s="17"/>
      <c r="D241" s="17"/>
      <c r="E241" s="17"/>
      <c r="F241" s="65"/>
      <c r="G241" s="65"/>
    </row>
    <row r="242" spans="1:7" x14ac:dyDescent="0.35">
      <c r="A242" s="17"/>
      <c r="B242" s="30" t="s">
        <v>984</v>
      </c>
      <c r="C242" s="17"/>
      <c r="D242" s="17"/>
      <c r="E242" s="17"/>
      <c r="F242" s="65"/>
      <c r="G242" s="65"/>
    </row>
    <row r="243" spans="1:7" x14ac:dyDescent="0.35">
      <c r="A243" s="17" t="s">
        <v>2299</v>
      </c>
      <c r="B243" s="17" t="s">
        <v>986</v>
      </c>
      <c r="C243" s="78" t="s">
        <v>249</v>
      </c>
      <c r="D243" s="104" t="s">
        <v>249</v>
      </c>
      <c r="E243" s="17"/>
      <c r="F243" s="43"/>
      <c r="G243" s="43"/>
    </row>
    <row r="244" spans="1:7" x14ac:dyDescent="0.35">
      <c r="A244" s="17" t="s">
        <v>2300</v>
      </c>
      <c r="B244" s="17" t="s">
        <v>988</v>
      </c>
      <c r="C244" s="78" t="s">
        <v>249</v>
      </c>
      <c r="D244" s="104" t="s">
        <v>249</v>
      </c>
      <c r="E244" s="17"/>
      <c r="F244" s="43"/>
      <c r="G244" s="43"/>
    </row>
    <row r="245" spans="1:7" x14ac:dyDescent="0.35">
      <c r="A245" s="17" t="s">
        <v>2301</v>
      </c>
      <c r="B245" s="17" t="s">
        <v>990</v>
      </c>
      <c r="C245" s="78" t="s">
        <v>249</v>
      </c>
      <c r="D245" s="104" t="s">
        <v>249</v>
      </c>
      <c r="E245" s="17"/>
      <c r="F245" s="43"/>
      <c r="G245" s="43"/>
    </row>
    <row r="246" spans="1:7" x14ac:dyDescent="0.35">
      <c r="A246" s="17" t="s">
        <v>2302</v>
      </c>
      <c r="B246" s="17" t="s">
        <v>992</v>
      </c>
      <c r="C246" s="78" t="s">
        <v>249</v>
      </c>
      <c r="D246" s="104" t="s">
        <v>249</v>
      </c>
      <c r="E246" s="17"/>
      <c r="F246" s="43"/>
      <c r="G246" s="43"/>
    </row>
    <row r="247" spans="1:7" x14ac:dyDescent="0.35">
      <c r="A247" s="17" t="s">
        <v>2303</v>
      </c>
      <c r="B247" s="17" t="s">
        <v>994</v>
      </c>
      <c r="C247" s="78" t="s">
        <v>249</v>
      </c>
      <c r="D247" s="104" t="s">
        <v>249</v>
      </c>
      <c r="E247" s="17"/>
      <c r="F247" s="43"/>
      <c r="G247" s="43"/>
    </row>
    <row r="248" spans="1:7" x14ac:dyDescent="0.35">
      <c r="A248" s="17" t="s">
        <v>2304</v>
      </c>
      <c r="B248" s="17" t="s">
        <v>996</v>
      </c>
      <c r="C248" s="78" t="s">
        <v>249</v>
      </c>
      <c r="D248" s="104" t="s">
        <v>249</v>
      </c>
      <c r="E248" s="17"/>
      <c r="F248" s="43"/>
      <c r="G248" s="43"/>
    </row>
    <row r="249" spans="1:7" x14ac:dyDescent="0.35">
      <c r="A249" s="17" t="s">
        <v>2305</v>
      </c>
      <c r="B249" s="17" t="s">
        <v>998</v>
      </c>
      <c r="C249" s="78" t="s">
        <v>249</v>
      </c>
      <c r="D249" s="104" t="s">
        <v>249</v>
      </c>
      <c r="E249" s="17"/>
      <c r="F249" s="43"/>
      <c r="G249" s="43"/>
    </row>
    <row r="250" spans="1:7" x14ac:dyDescent="0.35">
      <c r="A250" s="17" t="s">
        <v>2306</v>
      </c>
      <c r="B250" s="17" t="s">
        <v>1000</v>
      </c>
      <c r="C250" s="78" t="s">
        <v>249</v>
      </c>
      <c r="D250" s="104" t="s">
        <v>249</v>
      </c>
      <c r="E250" s="17"/>
      <c r="F250" s="43"/>
      <c r="G250" s="43"/>
    </row>
    <row r="251" spans="1:7" x14ac:dyDescent="0.35">
      <c r="A251" s="17" t="s">
        <v>2307</v>
      </c>
      <c r="B251" s="45" t="s">
        <v>314</v>
      </c>
      <c r="C251" s="38">
        <v>0</v>
      </c>
      <c r="D251" s="75">
        <v>0</v>
      </c>
      <c r="E251" s="17"/>
      <c r="F251" s="76">
        <v>0</v>
      </c>
      <c r="G251" s="76">
        <v>0</v>
      </c>
    </row>
    <row r="252" spans="1:7" x14ac:dyDescent="0.35">
      <c r="A252" s="17" t="s">
        <v>2308</v>
      </c>
      <c r="B252" s="48" t="s">
        <v>1003</v>
      </c>
      <c r="C252" s="78"/>
      <c r="D252" s="104"/>
      <c r="E252" s="17"/>
      <c r="F252" s="43"/>
      <c r="G252" s="43"/>
    </row>
    <row r="253" spans="1:7" x14ac:dyDescent="0.35">
      <c r="A253" s="17" t="s">
        <v>2309</v>
      </c>
      <c r="B253" s="48" t="s">
        <v>1005</v>
      </c>
      <c r="C253" s="78"/>
      <c r="D253" s="104"/>
      <c r="E253" s="17"/>
      <c r="F253" s="43"/>
      <c r="G253" s="43"/>
    </row>
    <row r="254" spans="1:7" x14ac:dyDescent="0.35">
      <c r="A254" s="17" t="s">
        <v>2310</v>
      </c>
      <c r="B254" s="48" t="s">
        <v>1007</v>
      </c>
      <c r="C254" s="78"/>
      <c r="D254" s="104"/>
      <c r="E254" s="17"/>
      <c r="F254" s="43"/>
      <c r="G254" s="43"/>
    </row>
    <row r="255" spans="1:7" x14ac:dyDescent="0.35">
      <c r="A255" s="17" t="s">
        <v>2311</v>
      </c>
      <c r="B255" s="48" t="s">
        <v>1009</v>
      </c>
      <c r="C255" s="78"/>
      <c r="D255" s="104"/>
      <c r="E255" s="17"/>
      <c r="F255" s="43"/>
      <c r="G255" s="43"/>
    </row>
    <row r="256" spans="1:7" x14ac:dyDescent="0.35">
      <c r="A256" s="17" t="s">
        <v>2312</v>
      </c>
      <c r="B256" s="48" t="s">
        <v>1011</v>
      </c>
      <c r="C256" s="78"/>
      <c r="D256" s="104"/>
      <c r="E256" s="17"/>
      <c r="F256" s="43"/>
      <c r="G256" s="43"/>
    </row>
    <row r="257" spans="1:7" x14ac:dyDescent="0.35">
      <c r="A257" s="17" t="s">
        <v>2313</v>
      </c>
      <c r="B257" s="48" t="s">
        <v>1013</v>
      </c>
      <c r="C257" s="78"/>
      <c r="D257" s="104"/>
      <c r="E257" s="17"/>
      <c r="F257" s="43"/>
      <c r="G257" s="43"/>
    </row>
    <row r="258" spans="1:7" x14ac:dyDescent="0.35">
      <c r="A258" s="17" t="s">
        <v>2314</v>
      </c>
      <c r="B258" s="48"/>
      <c r="C258" s="17"/>
      <c r="D258" s="17"/>
      <c r="E258" s="17"/>
      <c r="F258" s="43"/>
      <c r="G258" s="43"/>
    </row>
    <row r="259" spans="1:7" x14ac:dyDescent="0.35">
      <c r="A259" s="17" t="s">
        <v>2315</v>
      </c>
      <c r="B259" s="48"/>
      <c r="C259" s="17"/>
      <c r="D259" s="17"/>
      <c r="E259" s="17"/>
      <c r="F259" s="43"/>
      <c r="G259" s="43"/>
    </row>
    <row r="260" spans="1:7" x14ac:dyDescent="0.35">
      <c r="A260" s="17" t="s">
        <v>2316</v>
      </c>
      <c r="B260" s="48"/>
      <c r="C260" s="17"/>
      <c r="D260" s="17"/>
      <c r="E260" s="17"/>
      <c r="F260" s="43"/>
      <c r="G260" s="43"/>
    </row>
    <row r="261" spans="1:7" x14ac:dyDescent="0.35">
      <c r="A261" s="34"/>
      <c r="B261" s="34" t="s">
        <v>1017</v>
      </c>
      <c r="C261" s="34" t="s">
        <v>950</v>
      </c>
      <c r="D261" s="34" t="s">
        <v>951</v>
      </c>
      <c r="E261" s="34"/>
      <c r="F261" s="34" t="s">
        <v>791</v>
      </c>
      <c r="G261" s="34" t="s">
        <v>952</v>
      </c>
    </row>
    <row r="262" spans="1:7" x14ac:dyDescent="0.35">
      <c r="A262" s="17" t="s">
        <v>2317</v>
      </c>
      <c r="B262" s="17" t="s">
        <v>983</v>
      </c>
      <c r="C262" s="68" t="s">
        <v>285</v>
      </c>
      <c r="D262" s="17"/>
      <c r="E262" s="17"/>
      <c r="F262" s="65"/>
      <c r="G262" s="65"/>
    </row>
    <row r="263" spans="1:7" x14ac:dyDescent="0.35">
      <c r="A263" s="17"/>
      <c r="B263" s="17"/>
      <c r="C263" s="17"/>
      <c r="D263" s="17"/>
      <c r="E263" s="17"/>
      <c r="F263" s="65"/>
      <c r="G263" s="65"/>
    </row>
    <row r="264" spans="1:7" x14ac:dyDescent="0.35">
      <c r="A264" s="17"/>
      <c r="B264" s="30" t="s">
        <v>984</v>
      </c>
      <c r="C264" s="17"/>
      <c r="D264" s="17"/>
      <c r="E264" s="17"/>
      <c r="F264" s="65"/>
      <c r="G264" s="65"/>
    </row>
    <row r="265" spans="1:7" x14ac:dyDescent="0.35">
      <c r="A265" s="17" t="s">
        <v>2318</v>
      </c>
      <c r="B265" s="17" t="s">
        <v>986</v>
      </c>
      <c r="C265" s="78" t="s">
        <v>285</v>
      </c>
      <c r="D265" s="104" t="s">
        <v>285</v>
      </c>
      <c r="E265" s="17"/>
      <c r="F265" s="43"/>
      <c r="G265" s="43"/>
    </row>
    <row r="266" spans="1:7" x14ac:dyDescent="0.35">
      <c r="A266" s="17" t="s">
        <v>2319</v>
      </c>
      <c r="B266" s="17" t="s">
        <v>988</v>
      </c>
      <c r="C266" s="78" t="s">
        <v>285</v>
      </c>
      <c r="D266" s="104" t="s">
        <v>285</v>
      </c>
      <c r="E266" s="17"/>
      <c r="F266" s="43"/>
      <c r="G266" s="43"/>
    </row>
    <row r="267" spans="1:7" x14ac:dyDescent="0.35">
      <c r="A267" s="17" t="s">
        <v>2320</v>
      </c>
      <c r="B267" s="17" t="s">
        <v>990</v>
      </c>
      <c r="C267" s="78" t="s">
        <v>285</v>
      </c>
      <c r="D267" s="104" t="s">
        <v>285</v>
      </c>
      <c r="E267" s="17"/>
      <c r="F267" s="43"/>
      <c r="G267" s="43"/>
    </row>
    <row r="268" spans="1:7" x14ac:dyDescent="0.35">
      <c r="A268" s="17" t="s">
        <v>2321</v>
      </c>
      <c r="B268" s="17" t="s">
        <v>992</v>
      </c>
      <c r="C268" s="78" t="s">
        <v>285</v>
      </c>
      <c r="D268" s="104" t="s">
        <v>285</v>
      </c>
      <c r="E268" s="17"/>
      <c r="F268" s="43"/>
      <c r="G268" s="43"/>
    </row>
    <row r="269" spans="1:7" x14ac:dyDescent="0.35">
      <c r="A269" s="17" t="s">
        <v>2322</v>
      </c>
      <c r="B269" s="17" t="s">
        <v>994</v>
      </c>
      <c r="C269" s="78" t="s">
        <v>285</v>
      </c>
      <c r="D269" s="104" t="s">
        <v>285</v>
      </c>
      <c r="E269" s="17"/>
      <c r="F269" s="43"/>
      <c r="G269" s="43"/>
    </row>
    <row r="270" spans="1:7" x14ac:dyDescent="0.35">
      <c r="A270" s="17" t="s">
        <v>2323</v>
      </c>
      <c r="B270" s="17" t="s">
        <v>996</v>
      </c>
      <c r="C270" s="78" t="s">
        <v>285</v>
      </c>
      <c r="D270" s="104" t="s">
        <v>285</v>
      </c>
      <c r="E270" s="17"/>
      <c r="F270" s="43"/>
      <c r="G270" s="43"/>
    </row>
    <row r="271" spans="1:7" x14ac:dyDescent="0.35">
      <c r="A271" s="17" t="s">
        <v>2324</v>
      </c>
      <c r="B271" s="17" t="s">
        <v>998</v>
      </c>
      <c r="C271" s="78" t="s">
        <v>285</v>
      </c>
      <c r="D271" s="104" t="s">
        <v>285</v>
      </c>
      <c r="E271" s="17"/>
      <c r="F271" s="43"/>
      <c r="G271" s="43"/>
    </row>
    <row r="272" spans="1:7" x14ac:dyDescent="0.35">
      <c r="A272" s="17" t="s">
        <v>2325</v>
      </c>
      <c r="B272" s="17" t="s">
        <v>1000</v>
      </c>
      <c r="C272" s="78" t="s">
        <v>285</v>
      </c>
      <c r="D272" s="104" t="s">
        <v>285</v>
      </c>
      <c r="E272" s="17"/>
      <c r="F272" s="43"/>
      <c r="G272" s="43"/>
    </row>
    <row r="273" spans="1:7" x14ac:dyDescent="0.35">
      <c r="A273" s="17" t="s">
        <v>2326</v>
      </c>
      <c r="B273" s="45" t="s">
        <v>314</v>
      </c>
      <c r="C273" s="38">
        <v>0</v>
      </c>
      <c r="D273" s="75">
        <v>0</v>
      </c>
      <c r="E273" s="17"/>
      <c r="F273" s="76">
        <v>0</v>
      </c>
      <c r="G273" s="76">
        <v>0</v>
      </c>
    </row>
    <row r="274" spans="1:7" x14ac:dyDescent="0.35">
      <c r="A274" s="17" t="s">
        <v>2327</v>
      </c>
      <c r="B274" s="48" t="s">
        <v>1003</v>
      </c>
      <c r="C274" s="78"/>
      <c r="D274" s="104"/>
      <c r="E274" s="17"/>
      <c r="F274" s="43"/>
      <c r="G274" s="43"/>
    </row>
    <row r="275" spans="1:7" x14ac:dyDescent="0.35">
      <c r="A275" s="17" t="s">
        <v>2328</v>
      </c>
      <c r="B275" s="48" t="s">
        <v>1005</v>
      </c>
      <c r="C275" s="78"/>
      <c r="D275" s="104"/>
      <c r="E275" s="17"/>
      <c r="F275" s="43"/>
      <c r="G275" s="43"/>
    </row>
    <row r="276" spans="1:7" x14ac:dyDescent="0.35">
      <c r="A276" s="17" t="s">
        <v>2329</v>
      </c>
      <c r="B276" s="48" t="s">
        <v>1007</v>
      </c>
      <c r="C276" s="78"/>
      <c r="D276" s="104"/>
      <c r="E276" s="17"/>
      <c r="F276" s="43"/>
      <c r="G276" s="43"/>
    </row>
    <row r="277" spans="1:7" x14ac:dyDescent="0.35">
      <c r="A277" s="17" t="s">
        <v>2330</v>
      </c>
      <c r="B277" s="48" t="s">
        <v>1009</v>
      </c>
      <c r="C277" s="78"/>
      <c r="D277" s="104"/>
      <c r="E277" s="17"/>
      <c r="F277" s="43"/>
      <c r="G277" s="43"/>
    </row>
    <row r="278" spans="1:7" x14ac:dyDescent="0.35">
      <c r="A278" s="17" t="s">
        <v>2331</v>
      </c>
      <c r="B278" s="48" t="s">
        <v>1011</v>
      </c>
      <c r="C278" s="78"/>
      <c r="D278" s="104"/>
      <c r="E278" s="17"/>
      <c r="F278" s="43"/>
      <c r="G278" s="43"/>
    </row>
    <row r="279" spans="1:7" x14ac:dyDescent="0.35">
      <c r="A279" s="17" t="s">
        <v>2332</v>
      </c>
      <c r="B279" s="48" t="s">
        <v>1013</v>
      </c>
      <c r="C279" s="78"/>
      <c r="D279" s="104"/>
      <c r="E279" s="17"/>
      <c r="F279" s="43"/>
      <c r="G279" s="43"/>
    </row>
    <row r="280" spans="1:7" x14ac:dyDescent="0.35">
      <c r="A280" s="17" t="s">
        <v>2333</v>
      </c>
      <c r="B280" s="48"/>
      <c r="C280" s="17"/>
      <c r="D280" s="17"/>
      <c r="E280" s="17"/>
      <c r="F280" s="44"/>
      <c r="G280" s="44"/>
    </row>
    <row r="281" spans="1:7" x14ac:dyDescent="0.35">
      <c r="A281" s="17" t="s">
        <v>2334</v>
      </c>
      <c r="B281" s="48"/>
      <c r="C281" s="17"/>
      <c r="D281" s="17"/>
      <c r="E281" s="17"/>
      <c r="F281" s="44"/>
      <c r="G281" s="44"/>
    </row>
    <row r="282" spans="1:7" x14ac:dyDescent="0.35">
      <c r="A282" s="17" t="s">
        <v>2335</v>
      </c>
      <c r="B282" s="48"/>
      <c r="C282" s="17"/>
      <c r="D282" s="17"/>
      <c r="E282" s="17"/>
      <c r="F282" s="44"/>
      <c r="G282" s="44"/>
    </row>
    <row r="283" spans="1:7" x14ac:dyDescent="0.35">
      <c r="A283" s="34"/>
      <c r="B283" s="34" t="s">
        <v>1037</v>
      </c>
      <c r="C283" s="34" t="s">
        <v>791</v>
      </c>
      <c r="D283" s="34"/>
      <c r="E283" s="34"/>
      <c r="F283" s="34"/>
      <c r="G283" s="34"/>
    </row>
    <row r="284" spans="1:7" x14ac:dyDescent="0.35">
      <c r="A284" s="17" t="s">
        <v>2336</v>
      </c>
      <c r="B284" s="17" t="s">
        <v>1039</v>
      </c>
      <c r="C284" s="68" t="s">
        <v>249</v>
      </c>
      <c r="D284" s="17"/>
      <c r="E284" s="69"/>
      <c r="F284" s="69"/>
      <c r="G284" s="69"/>
    </row>
    <row r="285" spans="1:7" x14ac:dyDescent="0.35">
      <c r="A285" s="17" t="s">
        <v>2337</v>
      </c>
      <c r="B285" s="17" t="s">
        <v>1041</v>
      </c>
      <c r="C285" s="68" t="s">
        <v>249</v>
      </c>
      <c r="D285" s="17"/>
      <c r="E285" s="69"/>
      <c r="F285" s="69"/>
      <c r="G285" s="11"/>
    </row>
    <row r="286" spans="1:7" x14ac:dyDescent="0.35">
      <c r="A286" s="17" t="s">
        <v>2338</v>
      </c>
      <c r="B286" s="17" t="s">
        <v>1043</v>
      </c>
      <c r="C286" s="68" t="s">
        <v>249</v>
      </c>
      <c r="D286" s="17"/>
      <c r="E286" s="69"/>
      <c r="F286" s="69"/>
      <c r="G286" s="11"/>
    </row>
    <row r="287" spans="1:7" x14ac:dyDescent="0.35">
      <c r="A287" s="17" t="s">
        <v>2339</v>
      </c>
      <c r="B287" s="17" t="s">
        <v>2340</v>
      </c>
      <c r="C287" s="68" t="s">
        <v>249</v>
      </c>
      <c r="D287" s="17"/>
      <c r="E287" s="69"/>
      <c r="F287" s="69"/>
      <c r="G287" s="11"/>
    </row>
    <row r="288" spans="1:7" x14ac:dyDescent="0.35">
      <c r="A288" s="17" t="s">
        <v>2341</v>
      </c>
      <c r="B288" s="30" t="s">
        <v>1047</v>
      </c>
      <c r="C288" s="68" t="s">
        <v>249</v>
      </c>
      <c r="D288" s="28"/>
      <c r="E288" s="28"/>
      <c r="F288" s="52"/>
      <c r="G288" s="52"/>
    </row>
    <row r="289" spans="1:7" x14ac:dyDescent="0.35">
      <c r="A289" s="17" t="s">
        <v>2342</v>
      </c>
      <c r="B289" s="17" t="s">
        <v>312</v>
      </c>
      <c r="C289" s="68" t="s">
        <v>249</v>
      </c>
      <c r="D289" s="17"/>
      <c r="E289" s="69"/>
      <c r="F289" s="69"/>
      <c r="G289" s="11"/>
    </row>
    <row r="290" spans="1:7" x14ac:dyDescent="0.35">
      <c r="A290" s="17" t="s">
        <v>2343</v>
      </c>
      <c r="B290" s="48" t="s">
        <v>1050</v>
      </c>
      <c r="C290" s="109"/>
      <c r="D290" s="17"/>
      <c r="E290" s="69"/>
      <c r="F290" s="69"/>
      <c r="G290" s="11"/>
    </row>
    <row r="291" spans="1:7" x14ac:dyDescent="0.35">
      <c r="A291" s="17" t="s">
        <v>2344</v>
      </c>
      <c r="B291" s="48" t="s">
        <v>1052</v>
      </c>
      <c r="C291" s="68"/>
      <c r="D291" s="17"/>
      <c r="E291" s="69"/>
      <c r="F291" s="69"/>
      <c r="G291" s="11"/>
    </row>
    <row r="292" spans="1:7" x14ac:dyDescent="0.35">
      <c r="A292" s="17" t="s">
        <v>2345</v>
      </c>
      <c r="B292" s="48" t="s">
        <v>1054</v>
      </c>
      <c r="C292" s="68"/>
      <c r="D292" s="17"/>
      <c r="E292" s="69"/>
      <c r="F292" s="69"/>
      <c r="G292" s="11"/>
    </row>
    <row r="293" spans="1:7" x14ac:dyDescent="0.35">
      <c r="A293" s="17" t="s">
        <v>2346</v>
      </c>
      <c r="B293" s="48" t="s">
        <v>1056</v>
      </c>
      <c r="C293" s="68"/>
      <c r="D293" s="17"/>
      <c r="E293" s="69"/>
      <c r="F293" s="69"/>
      <c r="G293" s="11"/>
    </row>
    <row r="294" spans="1:7" x14ac:dyDescent="0.35">
      <c r="A294" s="17" t="s">
        <v>2347</v>
      </c>
      <c r="B294" s="101" t="s">
        <v>316</v>
      </c>
      <c r="C294" s="68"/>
      <c r="D294" s="17"/>
      <c r="E294" s="69"/>
      <c r="F294" s="69"/>
      <c r="G294" s="11"/>
    </row>
    <row r="295" spans="1:7" x14ac:dyDescent="0.35">
      <c r="A295" s="17" t="s">
        <v>2348</v>
      </c>
      <c r="B295" s="101" t="s">
        <v>316</v>
      </c>
      <c r="C295" s="68"/>
      <c r="D295" s="17"/>
      <c r="E295" s="69"/>
      <c r="F295" s="69"/>
      <c r="G295" s="11"/>
    </row>
    <row r="296" spans="1:7" x14ac:dyDescent="0.35">
      <c r="A296" s="17" t="s">
        <v>2349</v>
      </c>
      <c r="B296" s="101" t="s">
        <v>316</v>
      </c>
      <c r="C296" s="68"/>
      <c r="D296" s="17"/>
      <c r="E296" s="69"/>
      <c r="F296" s="69"/>
      <c r="G296" s="11"/>
    </row>
    <row r="297" spans="1:7" x14ac:dyDescent="0.35">
      <c r="A297" s="17" t="s">
        <v>2350</v>
      </c>
      <c r="B297" s="101" t="s">
        <v>316</v>
      </c>
      <c r="C297" s="68"/>
      <c r="D297" s="17"/>
      <c r="E297" s="69"/>
      <c r="F297" s="69"/>
      <c r="G297" s="11"/>
    </row>
    <row r="298" spans="1:7" x14ac:dyDescent="0.35">
      <c r="A298" s="17" t="s">
        <v>2351</v>
      </c>
      <c r="B298" s="101" t="s">
        <v>316</v>
      </c>
      <c r="C298" s="68"/>
      <c r="D298" s="17"/>
      <c r="E298" s="69"/>
      <c r="F298" s="69"/>
      <c r="G298" s="11"/>
    </row>
    <row r="299" spans="1:7" x14ac:dyDescent="0.35">
      <c r="A299" s="17" t="s">
        <v>2352</v>
      </c>
      <c r="B299" s="101" t="s">
        <v>316</v>
      </c>
      <c r="C299" s="68"/>
      <c r="D299" s="17"/>
      <c r="E299" s="69"/>
      <c r="F299" s="69"/>
      <c r="G299" s="11"/>
    </row>
    <row r="300" spans="1:7" x14ac:dyDescent="0.35">
      <c r="A300" s="34"/>
      <c r="B300" s="34" t="s">
        <v>1063</v>
      </c>
      <c r="C300" s="34" t="s">
        <v>791</v>
      </c>
      <c r="D300" s="34"/>
      <c r="E300" s="34"/>
      <c r="F300" s="34"/>
      <c r="G300" s="34"/>
    </row>
    <row r="301" spans="1:7" x14ac:dyDescent="0.35">
      <c r="A301" s="17" t="s">
        <v>2353</v>
      </c>
      <c r="B301" s="17" t="s">
        <v>1065</v>
      </c>
      <c r="C301" s="68" t="s">
        <v>249</v>
      </c>
      <c r="D301" s="17"/>
      <c r="E301" s="11"/>
      <c r="F301" s="11"/>
      <c r="G301" s="11"/>
    </row>
    <row r="302" spans="1:7" x14ac:dyDescent="0.35">
      <c r="A302" s="17" t="s">
        <v>2354</v>
      </c>
      <c r="B302" s="17" t="s">
        <v>1067</v>
      </c>
      <c r="C302" s="68" t="s">
        <v>249</v>
      </c>
      <c r="D302" s="17"/>
      <c r="E302" s="11"/>
      <c r="F302" s="11"/>
      <c r="G302" s="11"/>
    </row>
    <row r="303" spans="1:7" x14ac:dyDescent="0.35">
      <c r="A303" s="17" t="s">
        <v>2355</v>
      </c>
      <c r="B303" s="17" t="s">
        <v>312</v>
      </c>
      <c r="C303" s="68" t="s">
        <v>249</v>
      </c>
      <c r="D303" s="17"/>
      <c r="E303" s="11"/>
      <c r="F303" s="11"/>
      <c r="G303" s="11"/>
    </row>
    <row r="304" spans="1:7" x14ac:dyDescent="0.35">
      <c r="A304" s="17" t="s">
        <v>2356</v>
      </c>
      <c r="B304" s="17"/>
      <c r="C304" s="64"/>
      <c r="D304" s="17"/>
      <c r="E304" s="11"/>
      <c r="F304" s="11"/>
      <c r="G304" s="11"/>
    </row>
    <row r="305" spans="1:7" x14ac:dyDescent="0.35">
      <c r="A305" s="17" t="s">
        <v>2357</v>
      </c>
      <c r="B305" s="17"/>
      <c r="C305" s="64"/>
      <c r="D305" s="17"/>
      <c r="E305" s="11"/>
      <c r="F305" s="11"/>
      <c r="G305" s="11"/>
    </row>
    <row r="306" spans="1:7" x14ac:dyDescent="0.35">
      <c r="A306" s="17" t="s">
        <v>2358</v>
      </c>
      <c r="B306" s="17"/>
      <c r="C306" s="64"/>
      <c r="D306" s="17"/>
      <c r="E306" s="11"/>
      <c r="F306" s="11"/>
      <c r="G306" s="11"/>
    </row>
    <row r="307" spans="1:7" x14ac:dyDescent="0.35">
      <c r="A307" s="34"/>
      <c r="B307" s="34" t="s">
        <v>2359</v>
      </c>
      <c r="C307" s="34" t="s">
        <v>278</v>
      </c>
      <c r="D307" s="34" t="s">
        <v>1076</v>
      </c>
      <c r="E307" s="34"/>
      <c r="F307" s="34" t="s">
        <v>791</v>
      </c>
      <c r="G307" s="34" t="s">
        <v>1077</v>
      </c>
    </row>
    <row r="308" spans="1:7" x14ac:dyDescent="0.35">
      <c r="A308" s="17" t="s">
        <v>2360</v>
      </c>
      <c r="B308" s="87" t="s">
        <v>890</v>
      </c>
      <c r="C308" s="78" t="s">
        <v>249</v>
      </c>
      <c r="D308" s="104" t="s">
        <v>249</v>
      </c>
      <c r="E308" s="20"/>
      <c r="F308" s="43"/>
      <c r="G308" s="43"/>
    </row>
    <row r="309" spans="1:7" x14ac:dyDescent="0.35">
      <c r="A309" s="17" t="s">
        <v>2361</v>
      </c>
      <c r="B309" s="87" t="s">
        <v>890</v>
      </c>
      <c r="C309" s="78" t="s">
        <v>249</v>
      </c>
      <c r="D309" s="104" t="s">
        <v>249</v>
      </c>
      <c r="E309" s="20"/>
      <c r="F309" s="43"/>
      <c r="G309" s="43"/>
    </row>
    <row r="310" spans="1:7" x14ac:dyDescent="0.35">
      <c r="A310" s="17" t="s">
        <v>2362</v>
      </c>
      <c r="B310" s="87" t="s">
        <v>890</v>
      </c>
      <c r="C310" s="78" t="s">
        <v>249</v>
      </c>
      <c r="D310" s="104" t="s">
        <v>249</v>
      </c>
      <c r="E310" s="20"/>
      <c r="F310" s="43"/>
      <c r="G310" s="43"/>
    </row>
    <row r="311" spans="1:7" x14ac:dyDescent="0.35">
      <c r="A311" s="17" t="s">
        <v>2363</v>
      </c>
      <c r="B311" s="87" t="s">
        <v>890</v>
      </c>
      <c r="C311" s="78" t="s">
        <v>249</v>
      </c>
      <c r="D311" s="104" t="s">
        <v>249</v>
      </c>
      <c r="E311" s="20"/>
      <c r="F311" s="43"/>
      <c r="G311" s="43"/>
    </row>
    <row r="312" spans="1:7" x14ac:dyDescent="0.35">
      <c r="A312" s="17" t="s">
        <v>2364</v>
      </c>
      <c r="B312" s="87" t="s">
        <v>890</v>
      </c>
      <c r="C312" s="78" t="s">
        <v>249</v>
      </c>
      <c r="D312" s="104" t="s">
        <v>249</v>
      </c>
      <c r="E312" s="20"/>
      <c r="F312" s="43"/>
      <c r="G312" s="43"/>
    </row>
    <row r="313" spans="1:7" x14ac:dyDescent="0.35">
      <c r="A313" s="17" t="s">
        <v>2365</v>
      </c>
      <c r="B313" s="87" t="s">
        <v>890</v>
      </c>
      <c r="C313" s="78" t="s">
        <v>249</v>
      </c>
      <c r="D313" s="104" t="s">
        <v>249</v>
      </c>
      <c r="E313" s="20"/>
      <c r="F313" s="43"/>
      <c r="G313" s="43"/>
    </row>
    <row r="314" spans="1:7" x14ac:dyDescent="0.35">
      <c r="A314" s="17" t="s">
        <v>2366</v>
      </c>
      <c r="B314" s="87" t="s">
        <v>890</v>
      </c>
      <c r="C314" s="78" t="s">
        <v>249</v>
      </c>
      <c r="D314" s="104" t="s">
        <v>249</v>
      </c>
      <c r="E314" s="20"/>
      <c r="F314" s="43"/>
      <c r="G314" s="43"/>
    </row>
    <row r="315" spans="1:7" x14ac:dyDescent="0.35">
      <c r="A315" s="17" t="s">
        <v>2367</v>
      </c>
      <c r="B315" s="87" t="s">
        <v>890</v>
      </c>
      <c r="C315" s="78" t="s">
        <v>249</v>
      </c>
      <c r="D315" s="104" t="s">
        <v>249</v>
      </c>
      <c r="E315" s="20"/>
      <c r="F315" s="43"/>
      <c r="G315" s="43"/>
    </row>
    <row r="316" spans="1:7" x14ac:dyDescent="0.35">
      <c r="A316" s="17" t="s">
        <v>2368</v>
      </c>
      <c r="B316" s="87" t="s">
        <v>890</v>
      </c>
      <c r="C316" s="78" t="s">
        <v>249</v>
      </c>
      <c r="D316" s="104" t="s">
        <v>249</v>
      </c>
      <c r="E316" s="20"/>
      <c r="F316" s="43"/>
      <c r="G316" s="43"/>
    </row>
    <row r="317" spans="1:7" x14ac:dyDescent="0.35">
      <c r="A317" s="17" t="s">
        <v>2369</v>
      </c>
      <c r="B317" s="87" t="s">
        <v>890</v>
      </c>
      <c r="C317" s="78" t="s">
        <v>249</v>
      </c>
      <c r="D317" s="104" t="s">
        <v>249</v>
      </c>
      <c r="E317" s="20"/>
      <c r="F317" s="43"/>
      <c r="G317" s="43"/>
    </row>
    <row r="318" spans="1:7" x14ac:dyDescent="0.35">
      <c r="A318" s="17" t="s">
        <v>2370</v>
      </c>
      <c r="B318" s="87" t="s">
        <v>890</v>
      </c>
      <c r="C318" s="78" t="s">
        <v>249</v>
      </c>
      <c r="D318" s="104" t="s">
        <v>249</v>
      </c>
      <c r="E318" s="20"/>
      <c r="F318" s="43"/>
      <c r="G318" s="43"/>
    </row>
    <row r="319" spans="1:7" x14ac:dyDescent="0.35">
      <c r="A319" s="17" t="s">
        <v>2371</v>
      </c>
      <c r="B319" s="87" t="s">
        <v>890</v>
      </c>
      <c r="C319" s="78" t="s">
        <v>249</v>
      </c>
      <c r="D319" s="104" t="s">
        <v>249</v>
      </c>
      <c r="E319" s="20"/>
      <c r="F319" s="43"/>
      <c r="G319" s="43"/>
    </row>
    <row r="320" spans="1:7" x14ac:dyDescent="0.35">
      <c r="A320" s="17" t="s">
        <v>2372</v>
      </c>
      <c r="B320" s="87" t="s">
        <v>890</v>
      </c>
      <c r="C320" s="78" t="s">
        <v>249</v>
      </c>
      <c r="D320" s="104" t="s">
        <v>249</v>
      </c>
      <c r="E320" s="20"/>
      <c r="F320" s="43"/>
      <c r="G320" s="43"/>
    </row>
    <row r="321" spans="1:7" x14ac:dyDescent="0.35">
      <c r="A321" s="17" t="s">
        <v>2373</v>
      </c>
      <c r="B321" s="87" t="s">
        <v>890</v>
      </c>
      <c r="C321" s="78" t="s">
        <v>249</v>
      </c>
      <c r="D321" s="104" t="s">
        <v>249</v>
      </c>
      <c r="E321" s="20"/>
      <c r="F321" s="43"/>
      <c r="G321" s="43"/>
    </row>
    <row r="322" spans="1:7" x14ac:dyDescent="0.35">
      <c r="A322" s="17" t="s">
        <v>2374</v>
      </c>
      <c r="B322" s="87" t="s">
        <v>890</v>
      </c>
      <c r="C322" s="78" t="s">
        <v>249</v>
      </c>
      <c r="D322" s="104" t="s">
        <v>249</v>
      </c>
      <c r="E322" s="20"/>
      <c r="F322" s="43"/>
      <c r="G322" s="43"/>
    </row>
    <row r="323" spans="1:7" x14ac:dyDescent="0.35">
      <c r="A323" s="17" t="s">
        <v>2375</v>
      </c>
      <c r="B323" s="87" t="s">
        <v>890</v>
      </c>
      <c r="C323" s="78" t="s">
        <v>249</v>
      </c>
      <c r="D323" s="104" t="s">
        <v>249</v>
      </c>
      <c r="E323" s="20"/>
      <c r="F323" s="43"/>
      <c r="G323" s="43"/>
    </row>
    <row r="324" spans="1:7" x14ac:dyDescent="0.35">
      <c r="A324" s="17" t="s">
        <v>2376</v>
      </c>
      <c r="B324" s="87" t="s">
        <v>890</v>
      </c>
      <c r="C324" s="78" t="s">
        <v>249</v>
      </c>
      <c r="D324" s="104" t="s">
        <v>249</v>
      </c>
      <c r="E324" s="20"/>
      <c r="F324" s="43"/>
      <c r="G324" s="43"/>
    </row>
    <row r="325" spans="1:7" x14ac:dyDescent="0.35">
      <c r="A325" s="17" t="s">
        <v>2377</v>
      </c>
      <c r="B325" s="30" t="s">
        <v>1096</v>
      </c>
      <c r="C325" s="78" t="s">
        <v>249</v>
      </c>
      <c r="D325" s="104" t="s">
        <v>249</v>
      </c>
      <c r="E325" s="20"/>
      <c r="F325" s="43"/>
      <c r="G325" s="43"/>
    </row>
    <row r="326" spans="1:7" x14ac:dyDescent="0.35">
      <c r="A326" s="17" t="s">
        <v>2378</v>
      </c>
      <c r="B326" s="30" t="s">
        <v>314</v>
      </c>
      <c r="C326" s="38">
        <v>0</v>
      </c>
      <c r="D326" s="75">
        <v>0</v>
      </c>
      <c r="E326" s="20"/>
      <c r="F326" s="76">
        <v>0</v>
      </c>
      <c r="G326" s="76">
        <v>0</v>
      </c>
    </row>
    <row r="327" spans="1:7" x14ac:dyDescent="0.35">
      <c r="A327" s="17" t="s">
        <v>2379</v>
      </c>
      <c r="B327" s="30"/>
      <c r="C327" s="17"/>
      <c r="D327" s="17"/>
      <c r="E327" s="20"/>
      <c r="F327" s="20"/>
      <c r="G327" s="20"/>
    </row>
    <row r="328" spans="1:7" x14ac:dyDescent="0.35">
      <c r="A328" s="17" t="s">
        <v>2380</v>
      </c>
      <c r="B328" s="30"/>
      <c r="C328" s="17"/>
      <c r="D328" s="17"/>
      <c r="E328" s="20"/>
      <c r="F328" s="20"/>
      <c r="G328" s="20"/>
    </row>
    <row r="329" spans="1:7" x14ac:dyDescent="0.35">
      <c r="A329" s="17" t="s">
        <v>2381</v>
      </c>
      <c r="B329" s="30"/>
      <c r="C329" s="17"/>
      <c r="D329" s="17"/>
      <c r="E329" s="20"/>
      <c r="F329" s="20"/>
      <c r="G329" s="20"/>
    </row>
    <row r="330" spans="1:7" x14ac:dyDescent="0.35">
      <c r="A330" s="34"/>
      <c r="B330" s="34" t="s">
        <v>2382</v>
      </c>
      <c r="C330" s="34" t="s">
        <v>278</v>
      </c>
      <c r="D330" s="34" t="s">
        <v>1076</v>
      </c>
      <c r="E330" s="34"/>
      <c r="F330" s="34" t="s">
        <v>791</v>
      </c>
      <c r="G330" s="34" t="s">
        <v>1077</v>
      </c>
    </row>
    <row r="331" spans="1:7" x14ac:dyDescent="0.35">
      <c r="A331" s="17" t="s">
        <v>2383</v>
      </c>
      <c r="B331" s="87" t="s">
        <v>890</v>
      </c>
      <c r="C331" s="78" t="s">
        <v>249</v>
      </c>
      <c r="D331" s="104" t="s">
        <v>249</v>
      </c>
      <c r="E331" s="20"/>
      <c r="F331" s="43"/>
      <c r="G331" s="43"/>
    </row>
    <row r="332" spans="1:7" x14ac:dyDescent="0.35">
      <c r="A332" s="17" t="s">
        <v>2384</v>
      </c>
      <c r="B332" s="87" t="s">
        <v>890</v>
      </c>
      <c r="C332" s="78" t="s">
        <v>249</v>
      </c>
      <c r="D332" s="104" t="s">
        <v>249</v>
      </c>
      <c r="E332" s="20"/>
      <c r="F332" s="43"/>
      <c r="G332" s="43"/>
    </row>
    <row r="333" spans="1:7" x14ac:dyDescent="0.35">
      <c r="A333" s="17" t="s">
        <v>2385</v>
      </c>
      <c r="B333" s="87" t="s">
        <v>890</v>
      </c>
      <c r="C333" s="78" t="s">
        <v>249</v>
      </c>
      <c r="D333" s="104" t="s">
        <v>249</v>
      </c>
      <c r="E333" s="20"/>
      <c r="F333" s="43"/>
      <c r="G333" s="43"/>
    </row>
    <row r="334" spans="1:7" x14ac:dyDescent="0.35">
      <c r="A334" s="17" t="s">
        <v>2386</v>
      </c>
      <c r="B334" s="87" t="s">
        <v>890</v>
      </c>
      <c r="C334" s="78" t="s">
        <v>249</v>
      </c>
      <c r="D334" s="104" t="s">
        <v>249</v>
      </c>
      <c r="E334" s="20"/>
      <c r="F334" s="43"/>
      <c r="G334" s="43"/>
    </row>
    <row r="335" spans="1:7" x14ac:dyDescent="0.35">
      <c r="A335" s="17" t="s">
        <v>2387</v>
      </c>
      <c r="B335" s="87" t="s">
        <v>890</v>
      </c>
      <c r="C335" s="78" t="s">
        <v>249</v>
      </c>
      <c r="D335" s="104" t="s">
        <v>249</v>
      </c>
      <c r="E335" s="20"/>
      <c r="F335" s="43"/>
      <c r="G335" s="43"/>
    </row>
    <row r="336" spans="1:7" x14ac:dyDescent="0.35">
      <c r="A336" s="17" t="s">
        <v>2388</v>
      </c>
      <c r="B336" s="87" t="s">
        <v>890</v>
      </c>
      <c r="C336" s="78" t="s">
        <v>249</v>
      </c>
      <c r="D336" s="104" t="s">
        <v>249</v>
      </c>
      <c r="E336" s="20"/>
      <c r="F336" s="43"/>
      <c r="G336" s="43"/>
    </row>
    <row r="337" spans="1:7" x14ac:dyDescent="0.35">
      <c r="A337" s="17" t="s">
        <v>2389</v>
      </c>
      <c r="B337" s="87" t="s">
        <v>890</v>
      </c>
      <c r="C337" s="78" t="s">
        <v>249</v>
      </c>
      <c r="D337" s="104" t="s">
        <v>249</v>
      </c>
      <c r="E337" s="20"/>
      <c r="F337" s="43"/>
      <c r="G337" s="43"/>
    </row>
    <row r="338" spans="1:7" x14ac:dyDescent="0.35">
      <c r="A338" s="17" t="s">
        <v>2390</v>
      </c>
      <c r="B338" s="87" t="s">
        <v>890</v>
      </c>
      <c r="C338" s="78" t="s">
        <v>249</v>
      </c>
      <c r="D338" s="104" t="s">
        <v>249</v>
      </c>
      <c r="E338" s="20"/>
      <c r="F338" s="43"/>
      <c r="G338" s="43"/>
    </row>
    <row r="339" spans="1:7" x14ac:dyDescent="0.35">
      <c r="A339" s="17" t="s">
        <v>2391</v>
      </c>
      <c r="B339" s="87" t="s">
        <v>890</v>
      </c>
      <c r="C339" s="78" t="s">
        <v>249</v>
      </c>
      <c r="D339" s="104" t="s">
        <v>249</v>
      </c>
      <c r="E339" s="20"/>
      <c r="F339" s="43"/>
      <c r="G339" s="43"/>
    </row>
    <row r="340" spans="1:7" x14ac:dyDescent="0.35">
      <c r="A340" s="17" t="s">
        <v>2392</v>
      </c>
      <c r="B340" s="87" t="s">
        <v>890</v>
      </c>
      <c r="C340" s="78" t="s">
        <v>249</v>
      </c>
      <c r="D340" s="104" t="s">
        <v>249</v>
      </c>
      <c r="E340" s="20"/>
      <c r="F340" s="43"/>
      <c r="G340" s="43"/>
    </row>
    <row r="341" spans="1:7" x14ac:dyDescent="0.35">
      <c r="A341" s="17" t="s">
        <v>2393</v>
      </c>
      <c r="B341" s="87" t="s">
        <v>890</v>
      </c>
      <c r="C341" s="78" t="s">
        <v>249</v>
      </c>
      <c r="D341" s="104" t="s">
        <v>249</v>
      </c>
      <c r="E341" s="20"/>
      <c r="F341" s="43"/>
      <c r="G341" s="43"/>
    </row>
    <row r="342" spans="1:7" x14ac:dyDescent="0.35">
      <c r="A342" s="17" t="s">
        <v>2394</v>
      </c>
      <c r="B342" s="87" t="s">
        <v>890</v>
      </c>
      <c r="C342" s="78" t="s">
        <v>249</v>
      </c>
      <c r="D342" s="104" t="s">
        <v>249</v>
      </c>
      <c r="E342" s="20"/>
      <c r="F342" s="43"/>
      <c r="G342" s="43"/>
    </row>
    <row r="343" spans="1:7" x14ac:dyDescent="0.35">
      <c r="A343" s="17" t="s">
        <v>2395</v>
      </c>
      <c r="B343" s="87" t="s">
        <v>890</v>
      </c>
      <c r="C343" s="78" t="s">
        <v>249</v>
      </c>
      <c r="D343" s="104" t="s">
        <v>249</v>
      </c>
      <c r="E343" s="20"/>
      <c r="F343" s="43"/>
      <c r="G343" s="43"/>
    </row>
    <row r="344" spans="1:7" x14ac:dyDescent="0.35">
      <c r="A344" s="17" t="s">
        <v>2396</v>
      </c>
      <c r="B344" s="87" t="s">
        <v>890</v>
      </c>
      <c r="C344" s="78" t="s">
        <v>249</v>
      </c>
      <c r="D344" s="104" t="s">
        <v>249</v>
      </c>
      <c r="E344" s="20"/>
      <c r="F344" s="43"/>
      <c r="G344" s="43"/>
    </row>
    <row r="345" spans="1:7" x14ac:dyDescent="0.35">
      <c r="A345" s="17" t="s">
        <v>2397</v>
      </c>
      <c r="B345" s="87" t="s">
        <v>890</v>
      </c>
      <c r="C345" s="78" t="s">
        <v>249</v>
      </c>
      <c r="D345" s="104" t="s">
        <v>249</v>
      </c>
      <c r="E345" s="20"/>
      <c r="F345" s="43"/>
      <c r="G345" s="43"/>
    </row>
    <row r="346" spans="1:7" x14ac:dyDescent="0.35">
      <c r="A346" s="17" t="s">
        <v>2398</v>
      </c>
      <c r="B346" s="87" t="s">
        <v>890</v>
      </c>
      <c r="C346" s="78" t="s">
        <v>249</v>
      </c>
      <c r="D346" s="104" t="s">
        <v>249</v>
      </c>
      <c r="E346" s="20"/>
      <c r="F346" s="43"/>
      <c r="G346" s="43"/>
    </row>
    <row r="347" spans="1:7" x14ac:dyDescent="0.35">
      <c r="A347" s="17" t="s">
        <v>2399</v>
      </c>
      <c r="B347" s="87" t="s">
        <v>890</v>
      </c>
      <c r="C347" s="78" t="s">
        <v>249</v>
      </c>
      <c r="D347" s="104" t="s">
        <v>249</v>
      </c>
      <c r="E347" s="20"/>
      <c r="F347" s="43"/>
      <c r="G347" s="43"/>
    </row>
    <row r="348" spans="1:7" x14ac:dyDescent="0.35">
      <c r="A348" s="17" t="s">
        <v>2400</v>
      </c>
      <c r="B348" s="30" t="s">
        <v>1096</v>
      </c>
      <c r="C348" s="78" t="s">
        <v>249</v>
      </c>
      <c r="D348" s="104" t="s">
        <v>249</v>
      </c>
      <c r="E348" s="20"/>
      <c r="F348" s="43"/>
      <c r="G348" s="43"/>
    </row>
    <row r="349" spans="1:7" x14ac:dyDescent="0.35">
      <c r="A349" s="17" t="s">
        <v>2401</v>
      </c>
      <c r="B349" s="30" t="s">
        <v>314</v>
      </c>
      <c r="C349" s="38">
        <v>0</v>
      </c>
      <c r="D349" s="75">
        <v>0</v>
      </c>
      <c r="E349" s="20"/>
      <c r="F349" s="76">
        <v>0</v>
      </c>
      <c r="G349" s="76">
        <v>0</v>
      </c>
    </row>
    <row r="350" spans="1:7" x14ac:dyDescent="0.35">
      <c r="A350" s="17" t="s">
        <v>2402</v>
      </c>
      <c r="B350" s="30"/>
      <c r="C350" s="17"/>
      <c r="D350" s="17"/>
      <c r="E350" s="20"/>
      <c r="F350" s="20"/>
      <c r="G350" s="20"/>
    </row>
    <row r="351" spans="1:7" x14ac:dyDescent="0.35">
      <c r="A351" s="17" t="s">
        <v>2403</v>
      </c>
      <c r="B351" s="30"/>
      <c r="C351" s="17"/>
      <c r="D351" s="17"/>
      <c r="E351" s="20"/>
      <c r="F351" s="20"/>
      <c r="G351" s="20"/>
    </row>
    <row r="352" spans="1:7" x14ac:dyDescent="0.35">
      <c r="A352" s="34"/>
      <c r="B352" s="34" t="s">
        <v>2404</v>
      </c>
      <c r="C352" s="34" t="s">
        <v>278</v>
      </c>
      <c r="D352" s="34" t="s">
        <v>1076</v>
      </c>
      <c r="E352" s="34"/>
      <c r="F352" s="34" t="s">
        <v>791</v>
      </c>
      <c r="G352" s="34" t="s">
        <v>2405</v>
      </c>
    </row>
    <row r="353" spans="1:7" x14ac:dyDescent="0.35">
      <c r="A353" s="17" t="s">
        <v>2406</v>
      </c>
      <c r="B353" s="30" t="s">
        <v>1126</v>
      </c>
      <c r="C353" s="78" t="s">
        <v>249</v>
      </c>
      <c r="D353" s="104" t="s">
        <v>249</v>
      </c>
      <c r="E353" s="20"/>
      <c r="F353" s="43"/>
      <c r="G353" s="43"/>
    </row>
    <row r="354" spans="1:7" x14ac:dyDescent="0.35">
      <c r="A354" s="17" t="s">
        <v>2407</v>
      </c>
      <c r="B354" s="30" t="s">
        <v>1128</v>
      </c>
      <c r="C354" s="78" t="s">
        <v>249</v>
      </c>
      <c r="D354" s="104" t="s">
        <v>249</v>
      </c>
      <c r="E354" s="20"/>
      <c r="F354" s="43"/>
      <c r="G354" s="43"/>
    </row>
    <row r="355" spans="1:7" x14ac:dyDescent="0.35">
      <c r="A355" s="17" t="s">
        <v>2408</v>
      </c>
      <c r="B355" s="30" t="s">
        <v>1130</v>
      </c>
      <c r="C355" s="78" t="s">
        <v>249</v>
      </c>
      <c r="D355" s="104" t="s">
        <v>249</v>
      </c>
      <c r="E355" s="20"/>
      <c r="F355" s="43"/>
      <c r="G355" s="43"/>
    </row>
    <row r="356" spans="1:7" x14ac:dyDescent="0.35">
      <c r="A356" s="17" t="s">
        <v>2409</v>
      </c>
      <c r="B356" s="30" t="s">
        <v>1132</v>
      </c>
      <c r="C356" s="78" t="s">
        <v>249</v>
      </c>
      <c r="D356" s="104" t="s">
        <v>249</v>
      </c>
      <c r="E356" s="20"/>
      <c r="F356" s="43"/>
      <c r="G356" s="43"/>
    </row>
    <row r="357" spans="1:7" x14ac:dyDescent="0.35">
      <c r="A357" s="17" t="s">
        <v>2410</v>
      </c>
      <c r="B357" s="30" t="s">
        <v>1134</v>
      </c>
      <c r="C357" s="78" t="s">
        <v>249</v>
      </c>
      <c r="D357" s="104" t="s">
        <v>249</v>
      </c>
      <c r="E357" s="20"/>
      <c r="F357" s="43"/>
      <c r="G357" s="43"/>
    </row>
    <row r="358" spans="1:7" x14ac:dyDescent="0.35">
      <c r="A358" s="17" t="s">
        <v>2411</v>
      </c>
      <c r="B358" s="30" t="s">
        <v>1136</v>
      </c>
      <c r="C358" s="78" t="s">
        <v>249</v>
      </c>
      <c r="D358" s="104" t="s">
        <v>249</v>
      </c>
      <c r="E358" s="20"/>
      <c r="F358" s="43"/>
      <c r="G358" s="43"/>
    </row>
    <row r="359" spans="1:7" x14ac:dyDescent="0.35">
      <c r="A359" s="17" t="s">
        <v>2412</v>
      </c>
      <c r="B359" s="30" t="s">
        <v>1138</v>
      </c>
      <c r="C359" s="78" t="s">
        <v>249</v>
      </c>
      <c r="D359" s="104" t="s">
        <v>249</v>
      </c>
      <c r="E359" s="20"/>
      <c r="F359" s="43"/>
      <c r="G359" s="43"/>
    </row>
    <row r="360" spans="1:7" x14ac:dyDescent="0.35">
      <c r="A360" s="17" t="s">
        <v>2413</v>
      </c>
      <c r="B360" s="30" t="s">
        <v>1140</v>
      </c>
      <c r="C360" s="78" t="s">
        <v>249</v>
      </c>
      <c r="D360" s="104" t="s">
        <v>249</v>
      </c>
      <c r="E360" s="20"/>
      <c r="F360" s="43"/>
      <c r="G360" s="43"/>
    </row>
    <row r="361" spans="1:7" x14ac:dyDescent="0.35">
      <c r="A361" s="17" t="s">
        <v>2414</v>
      </c>
      <c r="B361" s="30" t="s">
        <v>1142</v>
      </c>
      <c r="C361" s="38" t="s">
        <v>249</v>
      </c>
      <c r="D361" s="17" t="s">
        <v>249</v>
      </c>
      <c r="E361" s="20"/>
      <c r="F361" s="43"/>
      <c r="G361" s="43"/>
    </row>
    <row r="362" spans="1:7" x14ac:dyDescent="0.35">
      <c r="A362" s="17" t="s">
        <v>2415</v>
      </c>
      <c r="B362" s="17" t="s">
        <v>1144</v>
      </c>
      <c r="C362" s="38" t="s">
        <v>249</v>
      </c>
      <c r="D362" s="17" t="s">
        <v>249</v>
      </c>
      <c r="F362" s="43"/>
      <c r="G362" s="43"/>
    </row>
    <row r="363" spans="1:7" x14ac:dyDescent="0.35">
      <c r="A363" s="17" t="s">
        <v>2416</v>
      </c>
      <c r="B363" s="17" t="s">
        <v>1146</v>
      </c>
      <c r="C363" s="38" t="s">
        <v>249</v>
      </c>
      <c r="D363" s="17" t="s">
        <v>249</v>
      </c>
      <c r="F363" s="43"/>
      <c r="G363" s="43"/>
    </row>
    <row r="364" spans="1:7" x14ac:dyDescent="0.35">
      <c r="A364" s="17" t="s">
        <v>2417</v>
      </c>
      <c r="B364" s="30" t="s">
        <v>1148</v>
      </c>
      <c r="C364" s="38" t="s">
        <v>249</v>
      </c>
      <c r="D364" s="17" t="s">
        <v>249</v>
      </c>
      <c r="E364" s="20"/>
      <c r="F364" s="43"/>
      <c r="G364" s="43"/>
    </row>
    <row r="365" spans="1:7" x14ac:dyDescent="0.35">
      <c r="A365" s="17" t="s">
        <v>2418</v>
      </c>
      <c r="B365" s="17" t="s">
        <v>1096</v>
      </c>
      <c r="C365" s="38" t="s">
        <v>249</v>
      </c>
      <c r="D365" s="75" t="s">
        <v>249</v>
      </c>
      <c r="E365" s="20"/>
      <c r="F365" s="43"/>
      <c r="G365" s="43"/>
    </row>
    <row r="366" spans="1:7" x14ac:dyDescent="0.35">
      <c r="A366" s="17" t="s">
        <v>2419</v>
      </c>
      <c r="B366" s="30" t="s">
        <v>314</v>
      </c>
      <c r="C366" s="38">
        <v>0</v>
      </c>
      <c r="D366" s="75">
        <v>0</v>
      </c>
      <c r="E366" s="20"/>
      <c r="F366" s="64">
        <v>0</v>
      </c>
      <c r="G366" s="64">
        <v>0</v>
      </c>
    </row>
    <row r="367" spans="1:7" x14ac:dyDescent="0.35">
      <c r="A367" s="17" t="s">
        <v>2420</v>
      </c>
      <c r="B367" s="30"/>
      <c r="C367" s="78"/>
      <c r="D367" s="104"/>
      <c r="E367" s="20"/>
      <c r="F367" s="43"/>
      <c r="G367" s="43"/>
    </row>
    <row r="368" spans="1:7" x14ac:dyDescent="0.35">
      <c r="A368" s="17" t="s">
        <v>2421</v>
      </c>
      <c r="B368" s="30"/>
      <c r="C368" s="78"/>
      <c r="D368" s="104"/>
      <c r="E368" s="20"/>
      <c r="F368" s="43"/>
      <c r="G368" s="43"/>
    </row>
    <row r="369" spans="1:7" x14ac:dyDescent="0.35">
      <c r="A369" s="17" t="s">
        <v>2422</v>
      </c>
      <c r="B369" s="30"/>
      <c r="C369" s="78"/>
      <c r="D369" s="104"/>
      <c r="E369" s="20"/>
      <c r="F369" s="43"/>
      <c r="G369" s="43"/>
    </row>
    <row r="370" spans="1:7" x14ac:dyDescent="0.35">
      <c r="A370" s="17" t="s">
        <v>2423</v>
      </c>
      <c r="B370" s="30"/>
      <c r="C370" s="78"/>
      <c r="D370" s="104"/>
      <c r="E370" s="20"/>
      <c r="F370" s="43"/>
      <c r="G370" s="43"/>
    </row>
    <row r="371" spans="1:7" x14ac:dyDescent="0.35">
      <c r="A371" s="17" t="s">
        <v>2424</v>
      </c>
      <c r="B371" s="30"/>
      <c r="C371" s="78"/>
      <c r="D371" s="104"/>
      <c r="E371" s="20"/>
      <c r="F371" s="43"/>
      <c r="G371" s="43"/>
    </row>
    <row r="372" spans="1:7" x14ac:dyDescent="0.35">
      <c r="A372" s="17" t="s">
        <v>2425</v>
      </c>
      <c r="B372" s="30"/>
      <c r="C372" s="78"/>
      <c r="D372" s="104"/>
      <c r="E372" s="20"/>
      <c r="F372" s="43"/>
      <c r="G372" s="43"/>
    </row>
    <row r="373" spans="1:7" x14ac:dyDescent="0.35">
      <c r="A373" s="17" t="s">
        <v>2426</v>
      </c>
      <c r="B373" s="30"/>
      <c r="C373" s="78"/>
      <c r="D373" s="104"/>
      <c r="E373" s="20"/>
      <c r="F373" s="43"/>
      <c r="G373" s="43"/>
    </row>
    <row r="374" spans="1:7" x14ac:dyDescent="0.35">
      <c r="A374" s="17" t="s">
        <v>2427</v>
      </c>
      <c r="B374" s="30"/>
      <c r="C374" s="38"/>
      <c r="D374" s="75"/>
      <c r="E374" s="20"/>
      <c r="F374" s="76"/>
      <c r="G374" s="76"/>
    </row>
    <row r="375" spans="1:7" x14ac:dyDescent="0.35">
      <c r="A375" s="17" t="s">
        <v>2428</v>
      </c>
      <c r="B375" s="30"/>
      <c r="C375" s="17"/>
      <c r="D375" s="17"/>
      <c r="E375" s="20"/>
      <c r="F375" s="20"/>
      <c r="G375" s="20"/>
    </row>
    <row r="376" spans="1:7" x14ac:dyDescent="0.35">
      <c r="A376" s="17" t="s">
        <v>2429</v>
      </c>
      <c r="B376" s="30"/>
      <c r="C376" s="17"/>
      <c r="D376" s="17"/>
      <c r="E376" s="20"/>
      <c r="F376" s="20"/>
      <c r="G376" s="20"/>
    </row>
    <row r="377" spans="1:7" x14ac:dyDescent="0.35">
      <c r="A377" s="34"/>
      <c r="B377" s="34" t="s">
        <v>2430</v>
      </c>
      <c r="C377" s="34" t="s">
        <v>278</v>
      </c>
      <c r="D377" s="34" t="s">
        <v>1076</v>
      </c>
      <c r="E377" s="34"/>
      <c r="F377" s="34" t="s">
        <v>791</v>
      </c>
      <c r="G377" s="34" t="s">
        <v>2405</v>
      </c>
    </row>
    <row r="378" spans="1:7" x14ac:dyDescent="0.35">
      <c r="A378" s="17" t="s">
        <v>2431</v>
      </c>
      <c r="B378" s="30" t="s">
        <v>1163</v>
      </c>
      <c r="C378" s="78" t="s">
        <v>249</v>
      </c>
      <c r="D378" s="104" t="s">
        <v>249</v>
      </c>
      <c r="E378" s="20"/>
      <c r="F378" s="43"/>
      <c r="G378" s="43"/>
    </row>
    <row r="379" spans="1:7" x14ac:dyDescent="0.35">
      <c r="A379" s="17" t="s">
        <v>2432</v>
      </c>
      <c r="B379" s="77" t="s">
        <v>1165</v>
      </c>
      <c r="C379" s="78" t="s">
        <v>249</v>
      </c>
      <c r="D379" s="104" t="s">
        <v>249</v>
      </c>
      <c r="E379" s="20"/>
      <c r="F379" s="43"/>
      <c r="G379" s="43"/>
    </row>
    <row r="380" spans="1:7" x14ac:dyDescent="0.35">
      <c r="A380" s="17" t="s">
        <v>2433</v>
      </c>
      <c r="B380" s="30" t="s">
        <v>1167</v>
      </c>
      <c r="C380" s="78" t="s">
        <v>249</v>
      </c>
      <c r="D380" s="104" t="s">
        <v>249</v>
      </c>
      <c r="E380" s="20"/>
      <c r="F380" s="43"/>
      <c r="G380" s="43"/>
    </row>
    <row r="381" spans="1:7" x14ac:dyDescent="0.35">
      <c r="A381" s="17" t="s">
        <v>2434</v>
      </c>
      <c r="B381" s="30" t="s">
        <v>1169</v>
      </c>
      <c r="C381" s="78" t="s">
        <v>249</v>
      </c>
      <c r="D381" s="104" t="s">
        <v>249</v>
      </c>
      <c r="E381" s="20"/>
      <c r="F381" s="43"/>
      <c r="G381" s="43"/>
    </row>
    <row r="382" spans="1:7" x14ac:dyDescent="0.35">
      <c r="A382" s="17" t="s">
        <v>2435</v>
      </c>
      <c r="B382" s="30" t="s">
        <v>1171</v>
      </c>
      <c r="C382" s="78" t="s">
        <v>249</v>
      </c>
      <c r="D382" s="104" t="s">
        <v>249</v>
      </c>
      <c r="E382" s="20"/>
      <c r="F382" s="43"/>
      <c r="G382" s="43"/>
    </row>
    <row r="383" spans="1:7" x14ac:dyDescent="0.35">
      <c r="A383" s="17" t="s">
        <v>2436</v>
      </c>
      <c r="B383" s="30" t="s">
        <v>1173</v>
      </c>
      <c r="C383" s="78" t="s">
        <v>249</v>
      </c>
      <c r="D383" s="104" t="s">
        <v>249</v>
      </c>
      <c r="E383" s="20"/>
      <c r="F383" s="43"/>
      <c r="G383" s="43"/>
    </row>
    <row r="384" spans="1:7" x14ac:dyDescent="0.35">
      <c r="A384" s="17" t="s">
        <v>2437</v>
      </c>
      <c r="B384" s="30" t="s">
        <v>656</v>
      </c>
      <c r="C384" s="78" t="s">
        <v>249</v>
      </c>
      <c r="D384" s="104" t="s">
        <v>249</v>
      </c>
      <c r="E384" s="20"/>
      <c r="F384" s="43"/>
      <c r="G384" s="43"/>
    </row>
    <row r="385" spans="1:7" x14ac:dyDescent="0.35">
      <c r="A385" s="17" t="s">
        <v>2438</v>
      </c>
      <c r="B385" s="30" t="s">
        <v>314</v>
      </c>
      <c r="C385" s="38">
        <v>0</v>
      </c>
      <c r="D385" s="75">
        <v>0</v>
      </c>
      <c r="E385" s="20"/>
      <c r="F385" s="76">
        <v>0</v>
      </c>
      <c r="G385" s="76">
        <v>0</v>
      </c>
    </row>
    <row r="386" spans="1:7" x14ac:dyDescent="0.35">
      <c r="A386" s="17" t="s">
        <v>2439</v>
      </c>
      <c r="B386" s="30"/>
      <c r="C386" s="17"/>
      <c r="D386" s="17"/>
      <c r="E386" s="20"/>
      <c r="F386" s="20"/>
      <c r="G386" s="20"/>
    </row>
    <row r="387" spans="1:7" x14ac:dyDescent="0.35">
      <c r="A387" s="34"/>
      <c r="B387" s="34" t="s">
        <v>2440</v>
      </c>
      <c r="C387" s="34" t="s">
        <v>278</v>
      </c>
      <c r="D387" s="34" t="s">
        <v>1076</v>
      </c>
      <c r="E387" s="34"/>
      <c r="F387" s="34" t="s">
        <v>791</v>
      </c>
      <c r="G387" s="34" t="s">
        <v>2405</v>
      </c>
    </row>
    <row r="388" spans="1:7" x14ac:dyDescent="0.35">
      <c r="A388" s="17" t="s">
        <v>2441</v>
      </c>
      <c r="B388" s="30" t="s">
        <v>2442</v>
      </c>
      <c r="C388" s="78" t="s">
        <v>249</v>
      </c>
      <c r="D388" s="104" t="s">
        <v>249</v>
      </c>
      <c r="E388" s="20"/>
      <c r="F388" s="43"/>
      <c r="G388" s="43"/>
    </row>
    <row r="389" spans="1:7" x14ac:dyDescent="0.35">
      <c r="A389" s="17" t="s">
        <v>2443</v>
      </c>
      <c r="B389" s="77" t="s">
        <v>1423</v>
      </c>
      <c r="C389" s="78" t="s">
        <v>249</v>
      </c>
      <c r="D389" s="104" t="s">
        <v>249</v>
      </c>
      <c r="E389" s="20"/>
      <c r="F389" s="43"/>
      <c r="G389" s="43"/>
    </row>
    <row r="390" spans="1:7" x14ac:dyDescent="0.35">
      <c r="A390" s="17" t="s">
        <v>2444</v>
      </c>
      <c r="B390" s="30" t="s">
        <v>656</v>
      </c>
      <c r="C390" s="78" t="s">
        <v>249</v>
      </c>
      <c r="D390" s="104" t="s">
        <v>249</v>
      </c>
      <c r="E390" s="20"/>
      <c r="F390" s="43"/>
      <c r="G390" s="43"/>
    </row>
    <row r="391" spans="1:7" x14ac:dyDescent="0.35">
      <c r="A391" s="17" t="s">
        <v>2445</v>
      </c>
      <c r="B391" s="17" t="s">
        <v>1096</v>
      </c>
      <c r="C391" s="78" t="s">
        <v>249</v>
      </c>
      <c r="D391" s="104" t="s">
        <v>249</v>
      </c>
      <c r="E391" s="20"/>
      <c r="F391" s="43"/>
      <c r="G391" s="43"/>
    </row>
    <row r="392" spans="1:7" x14ac:dyDescent="0.35">
      <c r="A392" s="17" t="s">
        <v>2446</v>
      </c>
      <c r="B392" s="30" t="s">
        <v>314</v>
      </c>
      <c r="C392" s="38">
        <v>0</v>
      </c>
      <c r="D392" s="75">
        <v>0</v>
      </c>
      <c r="E392" s="20"/>
      <c r="F392" s="76">
        <v>0</v>
      </c>
      <c r="G392" s="76">
        <v>0</v>
      </c>
    </row>
    <row r="393" spans="1:7" x14ac:dyDescent="0.35">
      <c r="A393" s="17" t="s">
        <v>2447</v>
      </c>
      <c r="B393" s="17"/>
      <c r="C393" s="64"/>
      <c r="D393" s="17"/>
      <c r="E393" s="11"/>
      <c r="F393" s="11"/>
      <c r="G393" s="11"/>
    </row>
    <row r="394" spans="1:7" x14ac:dyDescent="0.35">
      <c r="A394" s="34"/>
      <c r="B394" s="34" t="s">
        <v>1448</v>
      </c>
      <c r="C394" s="34" t="s">
        <v>1186</v>
      </c>
      <c r="D394" s="34" t="s">
        <v>1187</v>
      </c>
      <c r="E394" s="34"/>
      <c r="F394" s="34" t="s">
        <v>1188</v>
      </c>
      <c r="G394" s="34" t="s">
        <v>3089</v>
      </c>
    </row>
    <row r="395" spans="1:7" x14ac:dyDescent="0.35">
      <c r="A395" s="17" t="s">
        <v>2448</v>
      </c>
      <c r="B395" s="30" t="s">
        <v>1163</v>
      </c>
      <c r="C395" s="68" t="s">
        <v>249</v>
      </c>
      <c r="D395" s="32" t="s">
        <v>249</v>
      </c>
      <c r="E395" s="11"/>
      <c r="F395" s="32" t="s">
        <v>249</v>
      </c>
      <c r="G395" s="43" t="s">
        <v>249</v>
      </c>
    </row>
    <row r="396" spans="1:7" x14ac:dyDescent="0.35">
      <c r="A396" s="17" t="s">
        <v>2449</v>
      </c>
      <c r="B396" s="77" t="s">
        <v>1165</v>
      </c>
      <c r="C396" s="68" t="s">
        <v>249</v>
      </c>
      <c r="D396" s="32" t="s">
        <v>249</v>
      </c>
      <c r="E396" s="11"/>
      <c r="F396" s="32" t="s">
        <v>249</v>
      </c>
      <c r="G396" s="43" t="s">
        <v>249</v>
      </c>
    </row>
    <row r="397" spans="1:7" x14ac:dyDescent="0.35">
      <c r="A397" s="17" t="s">
        <v>2450</v>
      </c>
      <c r="B397" s="30" t="s">
        <v>1167</v>
      </c>
      <c r="C397" s="68" t="s">
        <v>249</v>
      </c>
      <c r="D397" s="32" t="s">
        <v>249</v>
      </c>
      <c r="E397" s="11"/>
      <c r="F397" s="32" t="s">
        <v>249</v>
      </c>
      <c r="G397" s="43" t="s">
        <v>249</v>
      </c>
    </row>
    <row r="398" spans="1:7" x14ac:dyDescent="0.35">
      <c r="A398" s="17" t="s">
        <v>2451</v>
      </c>
      <c r="B398" s="30" t="s">
        <v>1169</v>
      </c>
      <c r="C398" s="68" t="s">
        <v>249</v>
      </c>
      <c r="D398" s="32" t="s">
        <v>249</v>
      </c>
      <c r="E398" s="11"/>
      <c r="F398" s="32" t="s">
        <v>249</v>
      </c>
      <c r="G398" s="43" t="s">
        <v>249</v>
      </c>
    </row>
    <row r="399" spans="1:7" x14ac:dyDescent="0.35">
      <c r="A399" s="17" t="s">
        <v>2452</v>
      </c>
      <c r="B399" s="30" t="s">
        <v>1171</v>
      </c>
      <c r="C399" s="68" t="s">
        <v>249</v>
      </c>
      <c r="D399" s="32" t="s">
        <v>249</v>
      </c>
      <c r="E399" s="11"/>
      <c r="F399" s="32" t="s">
        <v>249</v>
      </c>
      <c r="G399" s="43" t="s">
        <v>249</v>
      </c>
    </row>
    <row r="400" spans="1:7" x14ac:dyDescent="0.35">
      <c r="A400" s="17" t="s">
        <v>2453</v>
      </c>
      <c r="B400" s="30" t="s">
        <v>1173</v>
      </c>
      <c r="C400" s="68" t="s">
        <v>249</v>
      </c>
      <c r="D400" s="32" t="s">
        <v>249</v>
      </c>
      <c r="E400" s="11"/>
      <c r="F400" s="32" t="s">
        <v>249</v>
      </c>
      <c r="G400" s="43" t="s">
        <v>249</v>
      </c>
    </row>
    <row r="401" spans="1:7" x14ac:dyDescent="0.35">
      <c r="A401" s="17" t="s">
        <v>2454</v>
      </c>
      <c r="B401" s="30" t="s">
        <v>656</v>
      </c>
      <c r="C401" s="68" t="s">
        <v>249</v>
      </c>
      <c r="D401" s="32" t="s">
        <v>249</v>
      </c>
      <c r="E401" s="11"/>
      <c r="F401" s="32" t="s">
        <v>249</v>
      </c>
      <c r="G401" s="43" t="s">
        <v>249</v>
      </c>
    </row>
    <row r="402" spans="1:7" x14ac:dyDescent="0.35">
      <c r="A402" s="17" t="s">
        <v>2455</v>
      </c>
      <c r="B402" s="30" t="s">
        <v>1096</v>
      </c>
      <c r="C402" s="68" t="s">
        <v>249</v>
      </c>
      <c r="D402" s="32" t="s">
        <v>249</v>
      </c>
      <c r="E402" s="11"/>
      <c r="F402" s="32" t="s">
        <v>249</v>
      </c>
      <c r="G402" s="43"/>
    </row>
    <row r="403" spans="1:7" x14ac:dyDescent="0.35">
      <c r="A403" s="17" t="s">
        <v>2456</v>
      </c>
      <c r="B403" s="30" t="s">
        <v>314</v>
      </c>
      <c r="C403" s="38">
        <v>0</v>
      </c>
      <c r="D403" s="38">
        <v>0</v>
      </c>
      <c r="E403" s="11"/>
      <c r="F403" s="17"/>
      <c r="G403" s="43"/>
    </row>
    <row r="404" spans="1:7" x14ac:dyDescent="0.35">
      <c r="A404" s="17" t="s">
        <v>2457</v>
      </c>
      <c r="B404" s="17" t="s">
        <v>1199</v>
      </c>
      <c r="C404" s="17"/>
      <c r="D404" s="17"/>
      <c r="E404" s="17"/>
      <c r="F404" s="32" t="s">
        <v>249</v>
      </c>
      <c r="G404" s="43"/>
    </row>
    <row r="405" spans="1:7" x14ac:dyDescent="0.35">
      <c r="A405" s="17" t="s">
        <v>2458</v>
      </c>
      <c r="B405" s="87"/>
      <c r="C405" s="17"/>
      <c r="D405" s="17"/>
      <c r="E405" s="11"/>
      <c r="F405" s="43"/>
      <c r="G405" s="43"/>
    </row>
    <row r="406" spans="1:7" x14ac:dyDescent="0.35">
      <c r="A406" s="17" t="s">
        <v>2459</v>
      </c>
      <c r="B406" s="87"/>
      <c r="C406" s="17"/>
      <c r="D406" s="17"/>
      <c r="E406" s="11"/>
      <c r="F406" s="43"/>
      <c r="G406" s="43"/>
    </row>
    <row r="407" spans="1:7" x14ac:dyDescent="0.35">
      <c r="A407" s="17" t="s">
        <v>2460</v>
      </c>
      <c r="B407" s="87"/>
      <c r="C407" s="17"/>
      <c r="D407" s="17"/>
      <c r="E407" s="11"/>
      <c r="F407" s="43"/>
      <c r="G407" s="43"/>
    </row>
    <row r="408" spans="1:7" x14ac:dyDescent="0.35">
      <c r="A408" s="17" t="s">
        <v>2461</v>
      </c>
      <c r="B408" s="87"/>
      <c r="C408" s="17"/>
      <c r="D408" s="17"/>
      <c r="E408" s="11"/>
      <c r="F408" s="43"/>
      <c r="G408" s="43"/>
    </row>
    <row r="409" spans="1:7" x14ac:dyDescent="0.35">
      <c r="A409" s="17" t="s">
        <v>2462</v>
      </c>
      <c r="B409" s="87"/>
      <c r="C409" s="17"/>
      <c r="D409" s="17"/>
      <c r="E409" s="11"/>
      <c r="F409" s="43"/>
      <c r="G409" s="43"/>
    </row>
    <row r="410" spans="1:7" x14ac:dyDescent="0.35">
      <c r="A410" s="17" t="s">
        <v>2463</v>
      </c>
      <c r="B410" s="87"/>
      <c r="C410" s="17"/>
      <c r="D410" s="17"/>
      <c r="E410" s="11"/>
      <c r="F410" s="43"/>
      <c r="G410" s="43"/>
    </row>
    <row r="411" spans="1:7" x14ac:dyDescent="0.35">
      <c r="A411" s="17" t="s">
        <v>2464</v>
      </c>
      <c r="B411" s="87"/>
      <c r="C411" s="17"/>
      <c r="D411" s="17"/>
      <c r="E411" s="11"/>
      <c r="F411" s="43"/>
      <c r="G411" s="43"/>
    </row>
    <row r="412" spans="1:7" x14ac:dyDescent="0.35">
      <c r="A412" s="17" t="s">
        <v>2465</v>
      </c>
      <c r="B412" s="30"/>
      <c r="C412" s="17"/>
      <c r="D412" s="17"/>
      <c r="E412" s="11"/>
      <c r="F412" s="43"/>
      <c r="G412" s="43"/>
    </row>
    <row r="413" spans="1:7" x14ac:dyDescent="0.35">
      <c r="A413" s="17" t="s">
        <v>2466</v>
      </c>
      <c r="B413" s="30"/>
      <c r="C413" s="38"/>
      <c r="D413" s="17"/>
      <c r="E413" s="11"/>
      <c r="F413" s="110"/>
      <c r="G413" s="110"/>
    </row>
    <row r="414" spans="1:7" x14ac:dyDescent="0.35">
      <c r="A414" s="17" t="s">
        <v>2467</v>
      </c>
      <c r="B414" s="17"/>
      <c r="C414" s="40"/>
      <c r="D414" s="17"/>
      <c r="E414" s="11"/>
      <c r="F414" s="11"/>
      <c r="G414" s="11"/>
    </row>
    <row r="415" spans="1:7" x14ac:dyDescent="0.35">
      <c r="A415" s="17" t="s">
        <v>2468</v>
      </c>
      <c r="B415" s="17"/>
      <c r="C415" s="40"/>
      <c r="D415" s="17"/>
      <c r="E415" s="11"/>
      <c r="F415" s="11"/>
      <c r="G415" s="11"/>
    </row>
    <row r="416" spans="1:7" x14ac:dyDescent="0.35">
      <c r="A416" s="17" t="s">
        <v>2469</v>
      </c>
      <c r="B416" s="17"/>
      <c r="C416" s="40"/>
      <c r="D416" s="17"/>
      <c r="E416" s="11"/>
      <c r="F416" s="11"/>
      <c r="G416" s="11"/>
    </row>
    <row r="417" spans="1:7" x14ac:dyDescent="0.35">
      <c r="A417" s="17" t="s">
        <v>2470</v>
      </c>
      <c r="B417" s="17"/>
      <c r="C417" s="40"/>
      <c r="D417" s="17"/>
      <c r="E417" s="11"/>
      <c r="F417" s="11"/>
      <c r="G417" s="11"/>
    </row>
    <row r="418" spans="1:7" x14ac:dyDescent="0.35">
      <c r="A418" s="17" t="s">
        <v>2471</v>
      </c>
      <c r="B418" s="17"/>
      <c r="C418" s="40"/>
      <c r="D418" s="17"/>
      <c r="E418" s="11"/>
      <c r="F418" s="11"/>
      <c r="G418" s="11"/>
    </row>
    <row r="419" spans="1:7" x14ac:dyDescent="0.35">
      <c r="A419" s="17" t="s">
        <v>2472</v>
      </c>
      <c r="B419" s="17"/>
      <c r="C419" s="40"/>
      <c r="D419" s="17"/>
      <c r="E419" s="11"/>
      <c r="F419" s="11"/>
      <c r="G419" s="11"/>
    </row>
    <row r="420" spans="1:7" x14ac:dyDescent="0.35">
      <c r="A420" s="17" t="s">
        <v>2473</v>
      </c>
      <c r="B420" s="17"/>
      <c r="C420" s="40"/>
      <c r="D420" s="17"/>
      <c r="E420" s="11"/>
      <c r="F420" s="11"/>
      <c r="G420" s="11"/>
    </row>
    <row r="421" spans="1:7" x14ac:dyDescent="0.35">
      <c r="A421" s="17" t="s">
        <v>2474</v>
      </c>
      <c r="B421" s="17"/>
      <c r="C421" s="40"/>
      <c r="D421" s="17"/>
      <c r="E421" s="11"/>
      <c r="F421" s="11"/>
      <c r="G421" s="11"/>
    </row>
    <row r="422" spans="1:7" x14ac:dyDescent="0.35">
      <c r="A422" s="17" t="s">
        <v>2475</v>
      </c>
      <c r="B422" s="17"/>
      <c r="C422" s="40"/>
      <c r="D422" s="17"/>
      <c r="E422" s="11"/>
      <c r="F422" s="11"/>
      <c r="G422" s="11"/>
    </row>
    <row r="423" spans="1:7" x14ac:dyDescent="0.35">
      <c r="A423" s="17" t="s">
        <v>2476</v>
      </c>
      <c r="B423" s="17"/>
      <c r="C423" s="40"/>
      <c r="D423" s="17"/>
      <c r="E423" s="11"/>
      <c r="F423" s="11"/>
      <c r="G423" s="11"/>
    </row>
    <row r="424" spans="1:7" x14ac:dyDescent="0.35">
      <c r="A424" s="17" t="s">
        <v>2477</v>
      </c>
      <c r="B424" s="17"/>
      <c r="C424" s="40"/>
      <c r="D424" s="17"/>
      <c r="E424" s="11"/>
      <c r="F424" s="11"/>
      <c r="G424" s="11"/>
    </row>
    <row r="425" spans="1:7" x14ac:dyDescent="0.35">
      <c r="A425" s="17" t="s">
        <v>2478</v>
      </c>
      <c r="B425" s="17"/>
      <c r="C425" s="40"/>
      <c r="D425" s="17"/>
      <c r="E425" s="11"/>
      <c r="F425" s="11"/>
      <c r="G425" s="11"/>
    </row>
    <row r="426" spans="1:7" x14ac:dyDescent="0.35">
      <c r="A426" s="17" t="s">
        <v>2479</v>
      </c>
      <c r="B426" s="17"/>
      <c r="C426" s="40"/>
      <c r="D426" s="17"/>
      <c r="E426" s="11"/>
      <c r="F426" s="11"/>
      <c r="G426" s="11"/>
    </row>
    <row r="427" spans="1:7" x14ac:dyDescent="0.35">
      <c r="A427" s="17" t="s">
        <v>2480</v>
      </c>
      <c r="B427" s="17"/>
      <c r="C427" s="40"/>
      <c r="D427" s="17"/>
      <c r="E427" s="11"/>
      <c r="F427" s="11"/>
      <c r="G427" s="11"/>
    </row>
    <row r="428" spans="1:7" x14ac:dyDescent="0.35">
      <c r="A428" s="17" t="s">
        <v>2481</v>
      </c>
      <c r="B428" s="17"/>
      <c r="C428" s="40"/>
      <c r="D428" s="17"/>
      <c r="E428" s="11"/>
      <c r="F428" s="11"/>
      <c r="G428" s="11"/>
    </row>
    <row r="429" spans="1:7" x14ac:dyDescent="0.35">
      <c r="A429" s="17" t="s">
        <v>2482</v>
      </c>
      <c r="B429" s="17"/>
      <c r="C429" s="40"/>
      <c r="D429" s="17"/>
      <c r="E429" s="11"/>
      <c r="F429" s="11"/>
      <c r="G429" s="11"/>
    </row>
    <row r="430" spans="1:7" x14ac:dyDescent="0.35">
      <c r="A430" s="17" t="s">
        <v>2483</v>
      </c>
      <c r="B430" s="17"/>
      <c r="C430" s="40"/>
      <c r="D430" s="17"/>
      <c r="E430" s="11"/>
      <c r="F430" s="11"/>
      <c r="G430" s="11"/>
    </row>
    <row r="431" spans="1:7" x14ac:dyDescent="0.35">
      <c r="A431" s="17" t="s">
        <v>2484</v>
      </c>
      <c r="B431" s="17"/>
      <c r="C431" s="40"/>
      <c r="D431" s="17"/>
      <c r="E431" s="11"/>
      <c r="F431" s="11"/>
      <c r="G431" s="11"/>
    </row>
    <row r="432" spans="1:7" x14ac:dyDescent="0.35">
      <c r="A432" s="17" t="s">
        <v>2485</v>
      </c>
      <c r="B432" s="17"/>
      <c r="C432" s="40"/>
      <c r="D432" s="17"/>
      <c r="E432" s="11"/>
      <c r="F432" s="11"/>
      <c r="G432" s="11"/>
    </row>
    <row r="433" spans="1:7" x14ac:dyDescent="0.35">
      <c r="A433" s="17" t="s">
        <v>2486</v>
      </c>
      <c r="B433" s="17"/>
      <c r="C433" s="40"/>
      <c r="D433" s="17"/>
      <c r="E433" s="11"/>
      <c r="F433" s="11"/>
      <c r="G433" s="11"/>
    </row>
    <row r="434" spans="1:7" x14ac:dyDescent="0.35">
      <c r="A434" s="17" t="s">
        <v>2487</v>
      </c>
      <c r="B434" s="17"/>
      <c r="C434" s="40"/>
      <c r="D434" s="17"/>
      <c r="E434" s="11"/>
      <c r="F434" s="11"/>
      <c r="G434" s="11"/>
    </row>
    <row r="435" spans="1:7" x14ac:dyDescent="0.35">
      <c r="A435" s="17" t="s">
        <v>2488</v>
      </c>
      <c r="B435" s="17"/>
      <c r="C435" s="40"/>
      <c r="D435" s="17"/>
      <c r="E435" s="11"/>
      <c r="F435" s="11"/>
      <c r="G435" s="11"/>
    </row>
    <row r="436" spans="1:7" x14ac:dyDescent="0.35">
      <c r="A436" s="17" t="s">
        <v>2489</v>
      </c>
      <c r="B436" s="17"/>
      <c r="C436" s="40"/>
      <c r="D436" s="17"/>
      <c r="E436" s="11"/>
      <c r="F436" s="11"/>
      <c r="G436" s="11"/>
    </row>
    <row r="437" spans="1:7" x14ac:dyDescent="0.35">
      <c r="A437" s="17" t="s">
        <v>2490</v>
      </c>
      <c r="B437" s="17"/>
      <c r="C437" s="40"/>
      <c r="D437" s="17"/>
      <c r="E437" s="11"/>
      <c r="F437" s="11"/>
      <c r="G437" s="11"/>
    </row>
    <row r="438" spans="1:7" x14ac:dyDescent="0.35">
      <c r="A438" s="17" t="s">
        <v>2491</v>
      </c>
      <c r="B438" s="17"/>
      <c r="C438" s="40"/>
      <c r="D438" s="17"/>
      <c r="E438" s="11"/>
      <c r="F438" s="11"/>
      <c r="G438" s="11"/>
    </row>
    <row r="439" spans="1:7" x14ac:dyDescent="0.35">
      <c r="A439" s="17" t="s">
        <v>2492</v>
      </c>
      <c r="B439" s="17"/>
      <c r="C439" s="40"/>
      <c r="D439" s="17"/>
      <c r="E439" s="11"/>
      <c r="F439" s="11"/>
      <c r="G439" s="11"/>
    </row>
    <row r="440" spans="1:7" x14ac:dyDescent="0.35">
      <c r="A440" s="17" t="s">
        <v>2493</v>
      </c>
      <c r="B440" s="17"/>
      <c r="C440" s="40"/>
      <c r="D440" s="17"/>
      <c r="E440" s="11"/>
      <c r="F440" s="11"/>
      <c r="G440" s="11"/>
    </row>
    <row r="441" spans="1:7" x14ac:dyDescent="0.35">
      <c r="A441" s="17" t="s">
        <v>2494</v>
      </c>
      <c r="B441" s="17"/>
      <c r="C441" s="40"/>
      <c r="D441" s="17"/>
      <c r="E441" s="11"/>
      <c r="F441" s="11"/>
      <c r="G441" s="11"/>
    </row>
    <row r="442" spans="1:7" x14ac:dyDescent="0.35">
      <c r="A442" s="17" t="s">
        <v>2495</v>
      </c>
      <c r="B442" s="17"/>
      <c r="C442" s="40"/>
      <c r="D442" s="17"/>
      <c r="E442" s="11"/>
      <c r="F442" s="11"/>
      <c r="G442" s="11"/>
    </row>
    <row r="443" spans="1:7" ht="18.5" x14ac:dyDescent="0.35">
      <c r="A443" s="71"/>
      <c r="B443" s="107" t="s">
        <v>2496</v>
      </c>
      <c r="C443" s="71"/>
      <c r="D443" s="71"/>
      <c r="E443" s="71"/>
      <c r="F443" s="71"/>
      <c r="G443" s="71"/>
    </row>
    <row r="444" spans="1:7" x14ac:dyDescent="0.35">
      <c r="A444" s="34"/>
      <c r="B444" s="34" t="s">
        <v>1238</v>
      </c>
      <c r="C444" s="34" t="s">
        <v>950</v>
      </c>
      <c r="D444" s="34" t="s">
        <v>951</v>
      </c>
      <c r="E444" s="34"/>
      <c r="F444" s="34" t="s">
        <v>792</v>
      </c>
      <c r="G444" s="34" t="s">
        <v>952</v>
      </c>
    </row>
    <row r="445" spans="1:7" x14ac:dyDescent="0.35">
      <c r="A445" s="17" t="s">
        <v>2497</v>
      </c>
      <c r="B445" s="17" t="s">
        <v>954</v>
      </c>
      <c r="C445" s="78" t="s">
        <v>249</v>
      </c>
      <c r="D445" s="28"/>
      <c r="E445" s="28"/>
      <c r="F445" s="52"/>
      <c r="G445" s="52"/>
    </row>
    <row r="446" spans="1:7" x14ac:dyDescent="0.35">
      <c r="A446" s="28"/>
      <c r="B446" s="17"/>
      <c r="C446" s="17"/>
      <c r="D446" s="28"/>
      <c r="E446" s="28"/>
      <c r="F446" s="52"/>
      <c r="G446" s="52"/>
    </row>
    <row r="447" spans="1:7" x14ac:dyDescent="0.35">
      <c r="A447" s="17"/>
      <c r="B447" s="17" t="s">
        <v>955</v>
      </c>
      <c r="C447" s="17"/>
      <c r="D447" s="28"/>
      <c r="E447" s="28"/>
      <c r="F447" s="52"/>
      <c r="G447" s="52"/>
    </row>
    <row r="448" spans="1:7" x14ac:dyDescent="0.35">
      <c r="A448" s="17" t="s">
        <v>2498</v>
      </c>
      <c r="B448" s="87" t="s">
        <v>890</v>
      </c>
      <c r="C448" s="78" t="s">
        <v>249</v>
      </c>
      <c r="D448" s="78" t="s">
        <v>249</v>
      </c>
      <c r="E448" s="28"/>
      <c r="F448" s="43" t="str">
        <f>IF($C$472=0,"",IF(C448="[for completion]","",IF(C448="","",C448/$C$472)))</f>
        <v/>
      </c>
      <c r="G448" s="43" t="str">
        <f>IF($D$472=0,"",IF(D448="[for completion]","",IF(D448="","",D448/$D$472)))</f>
        <v/>
      </c>
    </row>
    <row r="449" spans="1:7" x14ac:dyDescent="0.35">
      <c r="A449" s="17" t="s">
        <v>2499</v>
      </c>
      <c r="B449" s="87" t="s">
        <v>890</v>
      </c>
      <c r="C449" s="78" t="s">
        <v>249</v>
      </c>
      <c r="D449" s="78" t="s">
        <v>249</v>
      </c>
      <c r="E449" s="28"/>
      <c r="F449" s="43" t="str">
        <f t="shared" ref="F449:F471" si="0">IF($C$472=0,"",IF(C449="[for completion]","",IF(C449="","",C449/$C$472)))</f>
        <v/>
      </c>
      <c r="G449" s="43" t="str">
        <f t="shared" ref="G449:G471" si="1">IF($D$472=0,"",IF(D449="[for completion]","",IF(D449="","",D449/$D$472)))</f>
        <v/>
      </c>
    </row>
    <row r="450" spans="1:7" x14ac:dyDescent="0.35">
      <c r="A450" s="17" t="s">
        <v>2500</v>
      </c>
      <c r="B450" s="87" t="s">
        <v>890</v>
      </c>
      <c r="C450" s="78" t="s">
        <v>249</v>
      </c>
      <c r="D450" s="78" t="s">
        <v>249</v>
      </c>
      <c r="E450" s="28"/>
      <c r="F450" s="43" t="str">
        <f t="shared" si="0"/>
        <v/>
      </c>
      <c r="G450" s="43" t="str">
        <f t="shared" si="1"/>
        <v/>
      </c>
    </row>
    <row r="451" spans="1:7" x14ac:dyDescent="0.35">
      <c r="A451" s="17" t="s">
        <v>2501</v>
      </c>
      <c r="B451" s="87" t="s">
        <v>890</v>
      </c>
      <c r="C451" s="78" t="s">
        <v>249</v>
      </c>
      <c r="D451" s="78" t="s">
        <v>249</v>
      </c>
      <c r="E451" s="28"/>
      <c r="F451" s="43" t="str">
        <f t="shared" si="0"/>
        <v/>
      </c>
      <c r="G451" s="43" t="str">
        <f t="shared" si="1"/>
        <v/>
      </c>
    </row>
    <row r="452" spans="1:7" x14ac:dyDescent="0.35">
      <c r="A452" s="17" t="s">
        <v>2502</v>
      </c>
      <c r="B452" s="87" t="s">
        <v>890</v>
      </c>
      <c r="C452" s="78" t="s">
        <v>249</v>
      </c>
      <c r="D452" s="78" t="s">
        <v>249</v>
      </c>
      <c r="E452" s="28"/>
      <c r="F452" s="43" t="str">
        <f t="shared" si="0"/>
        <v/>
      </c>
      <c r="G452" s="43" t="str">
        <f t="shared" si="1"/>
        <v/>
      </c>
    </row>
    <row r="453" spans="1:7" x14ac:dyDescent="0.35">
      <c r="A453" s="17" t="s">
        <v>2503</v>
      </c>
      <c r="B453" s="87" t="s">
        <v>890</v>
      </c>
      <c r="C453" s="78" t="s">
        <v>249</v>
      </c>
      <c r="D453" s="78" t="s">
        <v>249</v>
      </c>
      <c r="E453" s="28"/>
      <c r="F453" s="43" t="str">
        <f t="shared" si="0"/>
        <v/>
      </c>
      <c r="G453" s="43" t="str">
        <f t="shared" si="1"/>
        <v/>
      </c>
    </row>
    <row r="454" spans="1:7" x14ac:dyDescent="0.35">
      <c r="A454" s="17" t="s">
        <v>2504</v>
      </c>
      <c r="B454" s="87" t="s">
        <v>890</v>
      </c>
      <c r="C454" s="78" t="s">
        <v>249</v>
      </c>
      <c r="D454" s="78" t="s">
        <v>249</v>
      </c>
      <c r="E454" s="28"/>
      <c r="F454" s="43" t="str">
        <f t="shared" si="0"/>
        <v/>
      </c>
      <c r="G454" s="43" t="str">
        <f t="shared" si="1"/>
        <v/>
      </c>
    </row>
    <row r="455" spans="1:7" x14ac:dyDescent="0.35">
      <c r="A455" s="17" t="s">
        <v>2505</v>
      </c>
      <c r="B455" s="87" t="s">
        <v>890</v>
      </c>
      <c r="C455" s="78" t="s">
        <v>249</v>
      </c>
      <c r="D455" s="104" t="s">
        <v>249</v>
      </c>
      <c r="E455" s="28"/>
      <c r="F455" s="43" t="str">
        <f t="shared" si="0"/>
        <v/>
      </c>
      <c r="G455" s="43" t="str">
        <f t="shared" si="1"/>
        <v/>
      </c>
    </row>
    <row r="456" spans="1:7" x14ac:dyDescent="0.35">
      <c r="A456" s="17" t="s">
        <v>2506</v>
      </c>
      <c r="B456" s="87" t="s">
        <v>890</v>
      </c>
      <c r="C456" s="78" t="s">
        <v>249</v>
      </c>
      <c r="D456" s="104" t="s">
        <v>249</v>
      </c>
      <c r="E456" s="28"/>
      <c r="F456" s="43" t="str">
        <f t="shared" si="0"/>
        <v/>
      </c>
      <c r="G456" s="43" t="str">
        <f t="shared" si="1"/>
        <v/>
      </c>
    </row>
    <row r="457" spans="1:7" x14ac:dyDescent="0.35">
      <c r="A457" s="17" t="s">
        <v>2507</v>
      </c>
      <c r="B457" s="87" t="s">
        <v>890</v>
      </c>
      <c r="C457" s="78" t="s">
        <v>249</v>
      </c>
      <c r="D457" s="104" t="s">
        <v>249</v>
      </c>
      <c r="E457" s="30"/>
      <c r="F457" s="43" t="str">
        <f t="shared" si="0"/>
        <v/>
      </c>
      <c r="G457" s="43" t="str">
        <f t="shared" si="1"/>
        <v/>
      </c>
    </row>
    <row r="458" spans="1:7" x14ac:dyDescent="0.35">
      <c r="A458" s="17" t="s">
        <v>2508</v>
      </c>
      <c r="B458" s="87" t="s">
        <v>890</v>
      </c>
      <c r="C458" s="78" t="s">
        <v>249</v>
      </c>
      <c r="D458" s="104" t="s">
        <v>249</v>
      </c>
      <c r="E458" s="30"/>
      <c r="F458" s="43" t="str">
        <f t="shared" si="0"/>
        <v/>
      </c>
      <c r="G458" s="43" t="str">
        <f t="shared" si="1"/>
        <v/>
      </c>
    </row>
    <row r="459" spans="1:7" x14ac:dyDescent="0.35">
      <c r="A459" s="17" t="s">
        <v>2509</v>
      </c>
      <c r="B459" s="87" t="s">
        <v>890</v>
      </c>
      <c r="C459" s="78" t="s">
        <v>249</v>
      </c>
      <c r="D459" s="104" t="s">
        <v>249</v>
      </c>
      <c r="E459" s="30"/>
      <c r="F459" s="43" t="str">
        <f t="shared" si="0"/>
        <v/>
      </c>
      <c r="G459" s="43" t="str">
        <f t="shared" si="1"/>
        <v/>
      </c>
    </row>
    <row r="460" spans="1:7" x14ac:dyDescent="0.35">
      <c r="A460" s="17" t="s">
        <v>2510</v>
      </c>
      <c r="B460" s="87" t="s">
        <v>890</v>
      </c>
      <c r="C460" s="78" t="s">
        <v>249</v>
      </c>
      <c r="D460" s="104" t="s">
        <v>249</v>
      </c>
      <c r="E460" s="30"/>
      <c r="F460" s="43" t="str">
        <f t="shared" si="0"/>
        <v/>
      </c>
      <c r="G460" s="43" t="str">
        <f t="shared" si="1"/>
        <v/>
      </c>
    </row>
    <row r="461" spans="1:7" x14ac:dyDescent="0.35">
      <c r="A461" s="17" t="s">
        <v>2511</v>
      </c>
      <c r="B461" s="87" t="s">
        <v>890</v>
      </c>
      <c r="C461" s="78" t="s">
        <v>249</v>
      </c>
      <c r="D461" s="104" t="s">
        <v>249</v>
      </c>
      <c r="E461" s="30"/>
      <c r="F461" s="43" t="str">
        <f t="shared" si="0"/>
        <v/>
      </c>
      <c r="G461" s="43" t="str">
        <f t="shared" si="1"/>
        <v/>
      </c>
    </row>
    <row r="462" spans="1:7" x14ac:dyDescent="0.35">
      <c r="A462" s="17" t="s">
        <v>2512</v>
      </c>
      <c r="B462" s="87" t="s">
        <v>890</v>
      </c>
      <c r="C462" s="78" t="s">
        <v>249</v>
      </c>
      <c r="D462" s="104" t="s">
        <v>249</v>
      </c>
      <c r="E462" s="30"/>
      <c r="F462" s="43" t="str">
        <f t="shared" si="0"/>
        <v/>
      </c>
      <c r="G462" s="43" t="str">
        <f t="shared" si="1"/>
        <v/>
      </c>
    </row>
    <row r="463" spans="1:7" x14ac:dyDescent="0.35">
      <c r="A463" s="17" t="s">
        <v>2513</v>
      </c>
      <c r="B463" s="87" t="s">
        <v>890</v>
      </c>
      <c r="C463" s="78" t="s">
        <v>249</v>
      </c>
      <c r="D463" s="104" t="s">
        <v>249</v>
      </c>
      <c r="E463" s="17"/>
      <c r="F463" s="43" t="str">
        <f t="shared" si="0"/>
        <v/>
      </c>
      <c r="G463" s="43" t="str">
        <f t="shared" si="1"/>
        <v/>
      </c>
    </row>
    <row r="464" spans="1:7" x14ac:dyDescent="0.35">
      <c r="A464" s="17" t="s">
        <v>2514</v>
      </c>
      <c r="B464" s="87" t="s">
        <v>890</v>
      </c>
      <c r="C464" s="78" t="s">
        <v>249</v>
      </c>
      <c r="D464" s="104" t="s">
        <v>249</v>
      </c>
      <c r="E464" s="69"/>
      <c r="F464" s="43" t="str">
        <f t="shared" si="0"/>
        <v/>
      </c>
      <c r="G464" s="43" t="str">
        <f t="shared" si="1"/>
        <v/>
      </c>
    </row>
    <row r="465" spans="1:7" x14ac:dyDescent="0.35">
      <c r="A465" s="17" t="s">
        <v>2515</v>
      </c>
      <c r="B465" s="87" t="s">
        <v>890</v>
      </c>
      <c r="C465" s="78" t="s">
        <v>249</v>
      </c>
      <c r="D465" s="104" t="s">
        <v>249</v>
      </c>
      <c r="E465" s="69"/>
      <c r="F465" s="43" t="str">
        <f t="shared" si="0"/>
        <v/>
      </c>
      <c r="G465" s="43" t="str">
        <f t="shared" si="1"/>
        <v/>
      </c>
    </row>
    <row r="466" spans="1:7" x14ac:dyDescent="0.35">
      <c r="A466" s="17" t="s">
        <v>2516</v>
      </c>
      <c r="B466" s="87" t="s">
        <v>890</v>
      </c>
      <c r="C466" s="78" t="s">
        <v>249</v>
      </c>
      <c r="D466" s="104" t="s">
        <v>249</v>
      </c>
      <c r="E466" s="69"/>
      <c r="F466" s="43" t="str">
        <f t="shared" si="0"/>
        <v/>
      </c>
      <c r="G466" s="43" t="str">
        <f t="shared" si="1"/>
        <v/>
      </c>
    </row>
    <row r="467" spans="1:7" x14ac:dyDescent="0.35">
      <c r="A467" s="17" t="s">
        <v>2517</v>
      </c>
      <c r="B467" s="87" t="s">
        <v>890</v>
      </c>
      <c r="C467" s="78" t="s">
        <v>249</v>
      </c>
      <c r="D467" s="104" t="s">
        <v>249</v>
      </c>
      <c r="E467" s="69"/>
      <c r="F467" s="43" t="str">
        <f t="shared" si="0"/>
        <v/>
      </c>
      <c r="G467" s="43" t="str">
        <f t="shared" si="1"/>
        <v/>
      </c>
    </row>
    <row r="468" spans="1:7" x14ac:dyDescent="0.35">
      <c r="A468" s="17" t="s">
        <v>2518</v>
      </c>
      <c r="B468" s="87" t="s">
        <v>890</v>
      </c>
      <c r="C468" s="78" t="s">
        <v>249</v>
      </c>
      <c r="D468" s="104" t="s">
        <v>249</v>
      </c>
      <c r="E468" s="69"/>
      <c r="F468" s="43" t="str">
        <f t="shared" si="0"/>
        <v/>
      </c>
      <c r="G468" s="43" t="str">
        <f t="shared" si="1"/>
        <v/>
      </c>
    </row>
    <row r="469" spans="1:7" x14ac:dyDescent="0.35">
      <c r="A469" s="17" t="s">
        <v>2519</v>
      </c>
      <c r="B469" s="87" t="s">
        <v>890</v>
      </c>
      <c r="C469" s="78" t="s">
        <v>249</v>
      </c>
      <c r="D469" s="104" t="s">
        <v>249</v>
      </c>
      <c r="E469" s="69"/>
      <c r="F469" s="43" t="str">
        <f t="shared" si="0"/>
        <v/>
      </c>
      <c r="G469" s="43" t="str">
        <f t="shared" si="1"/>
        <v/>
      </c>
    </row>
    <row r="470" spans="1:7" x14ac:dyDescent="0.35">
      <c r="A470" s="17" t="s">
        <v>2520</v>
      </c>
      <c r="B470" s="87" t="s">
        <v>890</v>
      </c>
      <c r="C470" s="78" t="s">
        <v>249</v>
      </c>
      <c r="D470" s="104" t="s">
        <v>249</v>
      </c>
      <c r="E470" s="69"/>
      <c r="F470" s="43" t="str">
        <f t="shared" si="0"/>
        <v/>
      </c>
      <c r="G470" s="43" t="str">
        <f t="shared" si="1"/>
        <v/>
      </c>
    </row>
    <row r="471" spans="1:7" x14ac:dyDescent="0.35">
      <c r="A471" s="17" t="s">
        <v>2521</v>
      </c>
      <c r="B471" s="87" t="s">
        <v>890</v>
      </c>
      <c r="C471" s="78" t="s">
        <v>249</v>
      </c>
      <c r="D471" s="104" t="s">
        <v>249</v>
      </c>
      <c r="E471" s="69"/>
      <c r="F471" s="43" t="str">
        <f t="shared" si="0"/>
        <v/>
      </c>
      <c r="G471" s="43" t="str">
        <f t="shared" si="1"/>
        <v/>
      </c>
    </row>
    <row r="472" spans="1:7" x14ac:dyDescent="0.35">
      <c r="A472" s="17" t="s">
        <v>2522</v>
      </c>
      <c r="B472" s="30" t="s">
        <v>314</v>
      </c>
      <c r="C472" s="46">
        <f>SUM(C448:C471)</f>
        <v>0</v>
      </c>
      <c r="D472" s="17">
        <f>SUM(D448:D471)</f>
        <v>0</v>
      </c>
      <c r="E472" s="69"/>
      <c r="F472" s="76">
        <f>SUM(F448:F471)</f>
        <v>0</v>
      </c>
      <c r="G472" s="76">
        <f>SUM(G448:G471)</f>
        <v>0</v>
      </c>
    </row>
    <row r="473" spans="1:7" x14ac:dyDescent="0.35">
      <c r="A473" s="34"/>
      <c r="B473" s="34" t="s">
        <v>1265</v>
      </c>
      <c r="C473" s="34" t="s">
        <v>950</v>
      </c>
      <c r="D473" s="34" t="s">
        <v>951</v>
      </c>
      <c r="E473" s="34"/>
      <c r="F473" s="34" t="s">
        <v>792</v>
      </c>
      <c r="G473" s="34" t="s">
        <v>952</v>
      </c>
    </row>
    <row r="474" spans="1:7" x14ac:dyDescent="0.35">
      <c r="A474" s="17" t="s">
        <v>2523</v>
      </c>
      <c r="B474" s="17" t="s">
        <v>983</v>
      </c>
      <c r="C474" s="68" t="s">
        <v>249</v>
      </c>
      <c r="D474" s="17"/>
      <c r="E474" s="17"/>
      <c r="F474" s="17"/>
      <c r="G474" s="17"/>
    </row>
    <row r="475" spans="1:7" x14ac:dyDescent="0.35">
      <c r="A475" s="17"/>
      <c r="B475" s="17"/>
      <c r="C475" s="17"/>
      <c r="D475" s="17"/>
      <c r="E475" s="17"/>
      <c r="F475" s="17"/>
      <c r="G475" s="17"/>
    </row>
    <row r="476" spans="1:7" x14ac:dyDescent="0.35">
      <c r="A476" s="17"/>
      <c r="B476" s="30" t="s">
        <v>984</v>
      </c>
      <c r="C476" s="17"/>
      <c r="D476" s="17"/>
      <c r="E476" s="17"/>
      <c r="F476" s="17"/>
      <c r="G476" s="17"/>
    </row>
    <row r="477" spans="1:7" x14ac:dyDescent="0.35">
      <c r="A477" s="17" t="s">
        <v>2524</v>
      </c>
      <c r="B477" s="17" t="s">
        <v>986</v>
      </c>
      <c r="C477" s="78" t="s">
        <v>249</v>
      </c>
      <c r="D477" s="104" t="s">
        <v>249</v>
      </c>
      <c r="E477" s="17"/>
      <c r="F477" s="43" t="str">
        <f>IF($C$485=0,"",IF(C477="[for completion]","",IF(C477="","",C477/$C$485)))</f>
        <v/>
      </c>
      <c r="G477" s="43" t="str">
        <f>IF($D$485=0,"",IF(D477="[for completion]","",IF(D477="","",D477/$D$485)))</f>
        <v/>
      </c>
    </row>
    <row r="478" spans="1:7" x14ac:dyDescent="0.35">
      <c r="A478" s="17" t="s">
        <v>2525</v>
      </c>
      <c r="B478" s="17" t="s">
        <v>988</v>
      </c>
      <c r="C478" s="78" t="s">
        <v>249</v>
      </c>
      <c r="D478" s="104" t="s">
        <v>249</v>
      </c>
      <c r="E478" s="17"/>
      <c r="F478" s="43" t="str">
        <f t="shared" ref="F478:F484" si="2">IF($C$485=0,"",IF(C478="[for completion]","",IF(C478="","",C478/$C$485)))</f>
        <v/>
      </c>
      <c r="G478" s="43" t="str">
        <f t="shared" ref="G478:G484" si="3">IF($D$485=0,"",IF(D478="[for completion]","",IF(D478="","",D478/$D$485)))</f>
        <v/>
      </c>
    </row>
    <row r="479" spans="1:7" x14ac:dyDescent="0.35">
      <c r="A479" s="17" t="s">
        <v>2526</v>
      </c>
      <c r="B479" s="17" t="s">
        <v>990</v>
      </c>
      <c r="C479" s="78" t="s">
        <v>249</v>
      </c>
      <c r="D479" s="104" t="s">
        <v>249</v>
      </c>
      <c r="E479" s="17"/>
      <c r="F479" s="43" t="str">
        <f t="shared" si="2"/>
        <v/>
      </c>
      <c r="G479" s="43" t="str">
        <f t="shared" si="3"/>
        <v/>
      </c>
    </row>
    <row r="480" spans="1:7" x14ac:dyDescent="0.35">
      <c r="A480" s="17" t="s">
        <v>2527</v>
      </c>
      <c r="B480" s="17" t="s">
        <v>992</v>
      </c>
      <c r="C480" s="78" t="s">
        <v>249</v>
      </c>
      <c r="D480" s="104" t="s">
        <v>249</v>
      </c>
      <c r="E480" s="17"/>
      <c r="F480" s="43" t="str">
        <f t="shared" si="2"/>
        <v/>
      </c>
      <c r="G480" s="43" t="str">
        <f t="shared" si="3"/>
        <v/>
      </c>
    </row>
    <row r="481" spans="1:7" x14ac:dyDescent="0.35">
      <c r="A481" s="17" t="s">
        <v>2528</v>
      </c>
      <c r="B481" s="17" t="s">
        <v>994</v>
      </c>
      <c r="C481" s="78" t="s">
        <v>249</v>
      </c>
      <c r="D481" s="104" t="s">
        <v>249</v>
      </c>
      <c r="E481" s="17"/>
      <c r="F481" s="43" t="str">
        <f t="shared" si="2"/>
        <v/>
      </c>
      <c r="G481" s="43" t="str">
        <f t="shared" si="3"/>
        <v/>
      </c>
    </row>
    <row r="482" spans="1:7" x14ac:dyDescent="0.35">
      <c r="A482" s="17" t="s">
        <v>2529</v>
      </c>
      <c r="B482" s="17" t="s">
        <v>996</v>
      </c>
      <c r="C482" s="78" t="s">
        <v>249</v>
      </c>
      <c r="D482" s="104" t="s">
        <v>249</v>
      </c>
      <c r="E482" s="17"/>
      <c r="F482" s="43" t="str">
        <f t="shared" si="2"/>
        <v/>
      </c>
      <c r="G482" s="43" t="str">
        <f t="shared" si="3"/>
        <v/>
      </c>
    </row>
    <row r="483" spans="1:7" x14ac:dyDescent="0.35">
      <c r="A483" s="17" t="s">
        <v>2530</v>
      </c>
      <c r="B483" s="17" t="s">
        <v>998</v>
      </c>
      <c r="C483" s="78" t="s">
        <v>249</v>
      </c>
      <c r="D483" s="104" t="s">
        <v>249</v>
      </c>
      <c r="E483" s="17"/>
      <c r="F483" s="43" t="str">
        <f t="shared" si="2"/>
        <v/>
      </c>
      <c r="G483" s="43" t="str">
        <f t="shared" si="3"/>
        <v/>
      </c>
    </row>
    <row r="484" spans="1:7" x14ac:dyDescent="0.35">
      <c r="A484" s="17" t="s">
        <v>2531</v>
      </c>
      <c r="B484" s="17" t="s">
        <v>1000</v>
      </c>
      <c r="C484" s="78" t="s">
        <v>249</v>
      </c>
      <c r="D484" s="104" t="s">
        <v>249</v>
      </c>
      <c r="E484" s="17"/>
      <c r="F484" s="43" t="str">
        <f t="shared" si="2"/>
        <v/>
      </c>
      <c r="G484" s="43" t="str">
        <f t="shared" si="3"/>
        <v/>
      </c>
    </row>
    <row r="485" spans="1:7" x14ac:dyDescent="0.35">
      <c r="A485" s="17" t="s">
        <v>2532</v>
      </c>
      <c r="B485" s="45" t="s">
        <v>314</v>
      </c>
      <c r="C485" s="38">
        <f>SUM(C477:C484)</f>
        <v>0</v>
      </c>
      <c r="D485" s="42">
        <f>SUM(D477:D484)</f>
        <v>0</v>
      </c>
      <c r="E485" s="17"/>
      <c r="F485" s="64">
        <f>SUM(F477:F484)</f>
        <v>0</v>
      </c>
      <c r="G485" s="64">
        <f>SUM(G477:G484)</f>
        <v>0</v>
      </c>
    </row>
    <row r="486" spans="1:7" x14ac:dyDescent="0.35">
      <c r="A486" s="17" t="s">
        <v>2533</v>
      </c>
      <c r="B486" s="48" t="s">
        <v>1003</v>
      </c>
      <c r="C486" s="78"/>
      <c r="D486" s="104"/>
      <c r="E486" s="17"/>
      <c r="F486" s="43" t="s">
        <v>737</v>
      </c>
      <c r="G486" s="43" t="s">
        <v>737</v>
      </c>
    </row>
    <row r="487" spans="1:7" x14ac:dyDescent="0.35">
      <c r="A487" s="17" t="s">
        <v>2534</v>
      </c>
      <c r="B487" s="48" t="s">
        <v>1005</v>
      </c>
      <c r="C487" s="78"/>
      <c r="D487" s="104"/>
      <c r="E487" s="17"/>
      <c r="F487" s="43" t="s">
        <v>737</v>
      </c>
      <c r="G487" s="43" t="s">
        <v>737</v>
      </c>
    </row>
    <row r="488" spans="1:7" x14ac:dyDescent="0.35">
      <c r="A488" s="17" t="s">
        <v>2535</v>
      </c>
      <c r="B488" s="48" t="s">
        <v>1007</v>
      </c>
      <c r="C488" s="78"/>
      <c r="D488" s="104"/>
      <c r="E488" s="17"/>
      <c r="F488" s="43" t="s">
        <v>737</v>
      </c>
      <c r="G488" s="43" t="s">
        <v>737</v>
      </c>
    </row>
    <row r="489" spans="1:7" x14ac:dyDescent="0.35">
      <c r="A489" s="17" t="s">
        <v>2536</v>
      </c>
      <c r="B489" s="48" t="s">
        <v>1009</v>
      </c>
      <c r="C489" s="78"/>
      <c r="D489" s="104"/>
      <c r="E489" s="17"/>
      <c r="F489" s="43" t="s">
        <v>737</v>
      </c>
      <c r="G489" s="43" t="s">
        <v>737</v>
      </c>
    </row>
    <row r="490" spans="1:7" x14ac:dyDescent="0.35">
      <c r="A490" s="17" t="s">
        <v>2537</v>
      </c>
      <c r="B490" s="48" t="s">
        <v>1011</v>
      </c>
      <c r="C490" s="78"/>
      <c r="D490" s="104"/>
      <c r="E490" s="17"/>
      <c r="F490" s="43" t="s">
        <v>737</v>
      </c>
      <c r="G490" s="43" t="s">
        <v>737</v>
      </c>
    </row>
    <row r="491" spans="1:7" x14ac:dyDescent="0.35">
      <c r="A491" s="17" t="s">
        <v>2538</v>
      </c>
      <c r="B491" s="48" t="s">
        <v>1013</v>
      </c>
      <c r="C491" s="78"/>
      <c r="D491" s="104"/>
      <c r="E491" s="17"/>
      <c r="F491" s="43" t="s">
        <v>737</v>
      </c>
      <c r="G491" s="43" t="s">
        <v>737</v>
      </c>
    </row>
    <row r="492" spans="1:7" x14ac:dyDescent="0.35">
      <c r="A492" s="17" t="s">
        <v>2539</v>
      </c>
      <c r="B492" s="48"/>
      <c r="C492" s="17"/>
      <c r="D492" s="17"/>
      <c r="E492" s="17"/>
      <c r="F492" s="44"/>
      <c r="G492" s="44"/>
    </row>
    <row r="493" spans="1:7" x14ac:dyDescent="0.35">
      <c r="A493" s="17" t="s">
        <v>2540</v>
      </c>
      <c r="B493" s="48"/>
      <c r="C493" s="17"/>
      <c r="D493" s="17"/>
      <c r="E493" s="17"/>
      <c r="F493" s="44"/>
      <c r="G493" s="44"/>
    </row>
    <row r="494" spans="1:7" x14ac:dyDescent="0.35">
      <c r="A494" s="17" t="s">
        <v>2541</v>
      </c>
      <c r="B494" s="48"/>
      <c r="C494" s="17"/>
      <c r="D494" s="17"/>
      <c r="E494" s="17"/>
      <c r="F494" s="69"/>
      <c r="G494" s="69"/>
    </row>
    <row r="495" spans="1:7" x14ac:dyDescent="0.35">
      <c r="A495" s="34"/>
      <c r="B495" s="34" t="s">
        <v>1285</v>
      </c>
      <c r="C495" s="34" t="s">
        <v>950</v>
      </c>
      <c r="D495" s="34" t="s">
        <v>951</v>
      </c>
      <c r="E495" s="34"/>
      <c r="F495" s="34" t="s">
        <v>792</v>
      </c>
      <c r="G495" s="34" t="s">
        <v>952</v>
      </c>
    </row>
    <row r="496" spans="1:7" x14ac:dyDescent="0.35">
      <c r="A496" s="17" t="s">
        <v>2542</v>
      </c>
      <c r="B496" s="17" t="s">
        <v>983</v>
      </c>
      <c r="C496" s="68" t="s">
        <v>285</v>
      </c>
      <c r="D496" s="17"/>
      <c r="E496" s="17"/>
      <c r="F496" s="17"/>
      <c r="G496" s="17"/>
    </row>
    <row r="497" spans="1:7" x14ac:dyDescent="0.35">
      <c r="A497" s="17"/>
      <c r="B497" s="17"/>
      <c r="C497" s="17"/>
      <c r="D497" s="17"/>
      <c r="E497" s="17"/>
      <c r="F497" s="17"/>
      <c r="G497" s="17"/>
    </row>
    <row r="498" spans="1:7" x14ac:dyDescent="0.35">
      <c r="A498" s="17"/>
      <c r="B498" s="30" t="s">
        <v>984</v>
      </c>
      <c r="C498" s="17"/>
      <c r="D498" s="17"/>
      <c r="E498" s="17"/>
      <c r="F498" s="17"/>
      <c r="G498" s="17"/>
    </row>
    <row r="499" spans="1:7" x14ac:dyDescent="0.35">
      <c r="A499" s="17" t="s">
        <v>2543</v>
      </c>
      <c r="B499" s="17" t="s">
        <v>986</v>
      </c>
      <c r="C499" s="78" t="s">
        <v>285</v>
      </c>
      <c r="D499" s="104" t="s">
        <v>285</v>
      </c>
      <c r="E499" s="17"/>
      <c r="F499" s="43" t="str">
        <f>IF($C$507=0,"",IF(C499="[for completion]","",IF(C499="","",C499/$C$507)))</f>
        <v/>
      </c>
      <c r="G499" s="43" t="str">
        <f>IF($D$507=0,"",IF(D499="[for completion]","",IF(D499="","",D499/$D$507)))</f>
        <v/>
      </c>
    </row>
    <row r="500" spans="1:7" x14ac:dyDescent="0.35">
      <c r="A500" s="17" t="s">
        <v>2544</v>
      </c>
      <c r="B500" s="17" t="s">
        <v>988</v>
      </c>
      <c r="C500" s="78" t="s">
        <v>285</v>
      </c>
      <c r="D500" s="104" t="s">
        <v>285</v>
      </c>
      <c r="E500" s="17"/>
      <c r="F500" s="43" t="str">
        <f t="shared" ref="F500:F506" si="4">IF($C$507=0,"",IF(C500="[for completion]","",IF(C500="","",C500/$C$507)))</f>
        <v/>
      </c>
      <c r="G500" s="43" t="str">
        <f t="shared" ref="G500:G506" si="5">IF($D$507=0,"",IF(D500="[for completion]","",IF(D500="","",D500/$D$507)))</f>
        <v/>
      </c>
    </row>
    <row r="501" spans="1:7" x14ac:dyDescent="0.35">
      <c r="A501" s="17" t="s">
        <v>2545</v>
      </c>
      <c r="B501" s="17" t="s">
        <v>990</v>
      </c>
      <c r="C501" s="78" t="s">
        <v>285</v>
      </c>
      <c r="D501" s="104" t="s">
        <v>285</v>
      </c>
      <c r="E501" s="17"/>
      <c r="F501" s="43" t="str">
        <f t="shared" si="4"/>
        <v/>
      </c>
      <c r="G501" s="43" t="str">
        <f t="shared" si="5"/>
        <v/>
      </c>
    </row>
    <row r="502" spans="1:7" x14ac:dyDescent="0.35">
      <c r="A502" s="17" t="s">
        <v>2546</v>
      </c>
      <c r="B502" s="17" t="s">
        <v>992</v>
      </c>
      <c r="C502" s="78" t="s">
        <v>285</v>
      </c>
      <c r="D502" s="104" t="s">
        <v>285</v>
      </c>
      <c r="E502" s="17"/>
      <c r="F502" s="43" t="str">
        <f t="shared" si="4"/>
        <v/>
      </c>
      <c r="G502" s="43" t="str">
        <f t="shared" si="5"/>
        <v/>
      </c>
    </row>
    <row r="503" spans="1:7" x14ac:dyDescent="0.35">
      <c r="A503" s="17" t="s">
        <v>2547</v>
      </c>
      <c r="B503" s="17" t="s">
        <v>994</v>
      </c>
      <c r="C503" s="78" t="s">
        <v>285</v>
      </c>
      <c r="D503" s="104" t="s">
        <v>285</v>
      </c>
      <c r="E503" s="17"/>
      <c r="F503" s="43" t="str">
        <f t="shared" si="4"/>
        <v/>
      </c>
      <c r="G503" s="43" t="str">
        <f t="shared" si="5"/>
        <v/>
      </c>
    </row>
    <row r="504" spans="1:7" x14ac:dyDescent="0.35">
      <c r="A504" s="17" t="s">
        <v>2548</v>
      </c>
      <c r="B504" s="17" t="s">
        <v>996</v>
      </c>
      <c r="C504" s="78" t="s">
        <v>285</v>
      </c>
      <c r="D504" s="104" t="s">
        <v>285</v>
      </c>
      <c r="E504" s="17"/>
      <c r="F504" s="43" t="str">
        <f t="shared" si="4"/>
        <v/>
      </c>
      <c r="G504" s="43" t="str">
        <f t="shared" si="5"/>
        <v/>
      </c>
    </row>
    <row r="505" spans="1:7" x14ac:dyDescent="0.35">
      <c r="A505" s="17" t="s">
        <v>2549</v>
      </c>
      <c r="B505" s="17" t="s">
        <v>998</v>
      </c>
      <c r="C505" s="78" t="s">
        <v>285</v>
      </c>
      <c r="D505" s="104" t="s">
        <v>285</v>
      </c>
      <c r="E505" s="17"/>
      <c r="F505" s="43" t="str">
        <f t="shared" si="4"/>
        <v/>
      </c>
      <c r="G505" s="43" t="str">
        <f t="shared" si="5"/>
        <v/>
      </c>
    </row>
    <row r="506" spans="1:7" x14ac:dyDescent="0.35">
      <c r="A506" s="17" t="s">
        <v>2550</v>
      </c>
      <c r="B506" s="17" t="s">
        <v>1000</v>
      </c>
      <c r="C506" s="78" t="s">
        <v>285</v>
      </c>
      <c r="D506" s="100" t="s">
        <v>285</v>
      </c>
      <c r="E506" s="17"/>
      <c r="F506" s="43" t="str">
        <f t="shared" si="4"/>
        <v/>
      </c>
      <c r="G506" s="43" t="str">
        <f t="shared" si="5"/>
        <v/>
      </c>
    </row>
    <row r="507" spans="1:7" x14ac:dyDescent="0.35">
      <c r="A507" s="17" t="s">
        <v>2551</v>
      </c>
      <c r="B507" s="45" t="s">
        <v>314</v>
      </c>
      <c r="C507" s="38">
        <f>SUM(C499:C506)</f>
        <v>0</v>
      </c>
      <c r="D507" s="42">
        <f>SUM(D499:D506)</f>
        <v>0</v>
      </c>
      <c r="E507" s="17"/>
      <c r="F507" s="64">
        <f>SUM(F499:F506)</f>
        <v>0</v>
      </c>
      <c r="G507" s="64">
        <f>SUM(G499:G506)</f>
        <v>0</v>
      </c>
    </row>
    <row r="508" spans="1:7" x14ac:dyDescent="0.35">
      <c r="A508" s="17" t="s">
        <v>2552</v>
      </c>
      <c r="B508" s="48" t="s">
        <v>1003</v>
      </c>
      <c r="C508" s="38"/>
      <c r="D508" s="75"/>
      <c r="E508" s="17"/>
      <c r="F508" s="43" t="s">
        <v>737</v>
      </c>
      <c r="G508" s="43" t="s">
        <v>737</v>
      </c>
    </row>
    <row r="509" spans="1:7" x14ac:dyDescent="0.35">
      <c r="A509" s="17" t="s">
        <v>2553</v>
      </c>
      <c r="B509" s="48" t="s">
        <v>1005</v>
      </c>
      <c r="C509" s="38"/>
      <c r="D509" s="75"/>
      <c r="E509" s="17"/>
      <c r="F509" s="43" t="s">
        <v>737</v>
      </c>
      <c r="G509" s="43" t="s">
        <v>737</v>
      </c>
    </row>
    <row r="510" spans="1:7" x14ac:dyDescent="0.35">
      <c r="A510" s="17" t="s">
        <v>2554</v>
      </c>
      <c r="B510" s="48" t="s">
        <v>1007</v>
      </c>
      <c r="C510" s="38"/>
      <c r="D510" s="75"/>
      <c r="E510" s="17"/>
      <c r="F510" s="43" t="s">
        <v>737</v>
      </c>
      <c r="G510" s="43" t="s">
        <v>737</v>
      </c>
    </row>
    <row r="511" spans="1:7" x14ac:dyDescent="0.35">
      <c r="A511" s="17" t="s">
        <v>2555</v>
      </c>
      <c r="B511" s="48" t="s">
        <v>1009</v>
      </c>
      <c r="C511" s="38"/>
      <c r="D511" s="75"/>
      <c r="E511" s="17"/>
      <c r="F511" s="43" t="s">
        <v>737</v>
      </c>
      <c r="G511" s="43" t="s">
        <v>737</v>
      </c>
    </row>
    <row r="512" spans="1:7" x14ac:dyDescent="0.35">
      <c r="A512" s="17" t="s">
        <v>2556</v>
      </c>
      <c r="B512" s="48" t="s">
        <v>1011</v>
      </c>
      <c r="C512" s="38"/>
      <c r="D512" s="75"/>
      <c r="E512" s="17"/>
      <c r="F512" s="43" t="s">
        <v>737</v>
      </c>
      <c r="G512" s="43" t="s">
        <v>737</v>
      </c>
    </row>
    <row r="513" spans="1:7" x14ac:dyDescent="0.35">
      <c r="A513" s="17" t="s">
        <v>2557</v>
      </c>
      <c r="B513" s="48" t="s">
        <v>1013</v>
      </c>
      <c r="C513" s="38"/>
      <c r="D513" s="75"/>
      <c r="E513" s="17"/>
      <c r="F513" s="43" t="s">
        <v>737</v>
      </c>
      <c r="G513" s="43" t="s">
        <v>737</v>
      </c>
    </row>
    <row r="514" spans="1:7" x14ac:dyDescent="0.35">
      <c r="A514" s="17" t="s">
        <v>2558</v>
      </c>
      <c r="B514" s="48"/>
      <c r="C514" s="17"/>
      <c r="D514" s="17"/>
      <c r="E514" s="17"/>
      <c r="F514" s="43"/>
      <c r="G514" s="43"/>
    </row>
    <row r="515" spans="1:7" x14ac:dyDescent="0.35">
      <c r="A515" s="17" t="s">
        <v>2559</v>
      </c>
      <c r="B515" s="48"/>
      <c r="C515" s="17"/>
      <c r="D515" s="17"/>
      <c r="E515" s="17"/>
      <c r="F515" s="43"/>
      <c r="G515" s="43"/>
    </row>
    <row r="516" spans="1:7" x14ac:dyDescent="0.35">
      <c r="A516" s="17" t="s">
        <v>2560</v>
      </c>
      <c r="B516" s="48"/>
      <c r="C516" s="17"/>
      <c r="D516" s="17"/>
      <c r="E516" s="17"/>
      <c r="F516" s="43"/>
      <c r="G516" s="64"/>
    </row>
    <row r="517" spans="1:7" x14ac:dyDescent="0.35">
      <c r="A517" s="34"/>
      <c r="B517" s="34" t="s">
        <v>1305</v>
      </c>
      <c r="C517" s="34" t="s">
        <v>1306</v>
      </c>
      <c r="D517" s="34"/>
      <c r="E517" s="34"/>
      <c r="F517" s="34"/>
      <c r="G517" s="34"/>
    </row>
    <row r="518" spans="1:7" x14ac:dyDescent="0.35">
      <c r="A518" s="17" t="s">
        <v>2561</v>
      </c>
      <c r="B518" s="30" t="s">
        <v>1308</v>
      </c>
      <c r="C518" s="68" t="s">
        <v>249</v>
      </c>
      <c r="D518" s="68"/>
      <c r="E518" s="17"/>
      <c r="F518" s="17"/>
      <c r="G518" s="17"/>
    </row>
    <row r="519" spans="1:7" x14ac:dyDescent="0.35">
      <c r="A519" s="17" t="s">
        <v>2562</v>
      </c>
      <c r="B519" s="30" t="s">
        <v>1310</v>
      </c>
      <c r="C519" s="68" t="s">
        <v>249</v>
      </c>
      <c r="D519" s="68"/>
      <c r="E519" s="17"/>
      <c r="F519" s="17"/>
      <c r="G519" s="17"/>
    </row>
    <row r="520" spans="1:7" x14ac:dyDescent="0.35">
      <c r="A520" s="17" t="s">
        <v>2563</v>
      </c>
      <c r="B520" s="30" t="s">
        <v>1312</v>
      </c>
      <c r="C520" s="68" t="s">
        <v>249</v>
      </c>
      <c r="D520" s="68"/>
      <c r="E520" s="17"/>
      <c r="F520" s="17"/>
      <c r="G520" s="17"/>
    </row>
    <row r="521" spans="1:7" x14ac:dyDescent="0.35">
      <c r="A521" s="17" t="s">
        <v>2564</v>
      </c>
      <c r="B521" s="30" t="s">
        <v>1314</v>
      </c>
      <c r="C521" s="68" t="s">
        <v>249</v>
      </c>
      <c r="D521" s="68"/>
      <c r="E521" s="17"/>
      <c r="F521" s="17"/>
      <c r="G521" s="17"/>
    </row>
    <row r="522" spans="1:7" x14ac:dyDescent="0.35">
      <c r="A522" s="17" t="s">
        <v>2565</v>
      </c>
      <c r="B522" s="30" t="s">
        <v>1316</v>
      </c>
      <c r="C522" s="68" t="s">
        <v>249</v>
      </c>
      <c r="D522" s="68"/>
      <c r="E522" s="17"/>
      <c r="F522" s="17"/>
      <c r="G522" s="17"/>
    </row>
    <row r="523" spans="1:7" x14ac:dyDescent="0.35">
      <c r="A523" s="17" t="s">
        <v>2566</v>
      </c>
      <c r="B523" s="30" t="s">
        <v>1318</v>
      </c>
      <c r="C523" s="68" t="s">
        <v>249</v>
      </c>
      <c r="D523" s="68"/>
      <c r="E523" s="17"/>
      <c r="F523" s="17"/>
      <c r="G523" s="17"/>
    </row>
    <row r="524" spans="1:7" x14ac:dyDescent="0.35">
      <c r="A524" s="17" t="s">
        <v>2567</v>
      </c>
      <c r="B524" s="30" t="s">
        <v>1320</v>
      </c>
      <c r="C524" s="68" t="s">
        <v>249</v>
      </c>
      <c r="D524" s="68"/>
      <c r="E524" s="17"/>
      <c r="F524" s="17"/>
      <c r="G524" s="17"/>
    </row>
    <row r="525" spans="1:7" x14ac:dyDescent="0.35">
      <c r="A525" s="17" t="s">
        <v>2568</v>
      </c>
      <c r="B525" s="30" t="s">
        <v>1322</v>
      </c>
      <c r="C525" s="68" t="s">
        <v>249</v>
      </c>
      <c r="D525" s="68"/>
      <c r="E525" s="17"/>
      <c r="F525" s="17"/>
      <c r="G525" s="17"/>
    </row>
    <row r="526" spans="1:7" x14ac:dyDescent="0.35">
      <c r="A526" s="17" t="s">
        <v>2569</v>
      </c>
      <c r="B526" s="30" t="s">
        <v>1324</v>
      </c>
      <c r="C526" s="68" t="s">
        <v>249</v>
      </c>
      <c r="D526" s="68"/>
      <c r="E526" s="17"/>
      <c r="F526" s="17"/>
      <c r="G526" s="17"/>
    </row>
    <row r="527" spans="1:7" x14ac:dyDescent="0.35">
      <c r="A527" s="17" t="s">
        <v>2570</v>
      </c>
      <c r="B527" s="30" t="s">
        <v>1326</v>
      </c>
      <c r="C527" s="68" t="s">
        <v>249</v>
      </c>
      <c r="D527" s="68"/>
      <c r="E527" s="17"/>
      <c r="F527" s="17"/>
      <c r="G527" s="17"/>
    </row>
    <row r="528" spans="1:7" x14ac:dyDescent="0.35">
      <c r="A528" s="17" t="s">
        <v>2571</v>
      </c>
      <c r="B528" s="30" t="s">
        <v>1328</v>
      </c>
      <c r="C528" s="68" t="s">
        <v>249</v>
      </c>
      <c r="D528" s="68"/>
      <c r="E528" s="17"/>
      <c r="F528" s="17"/>
      <c r="G528" s="17"/>
    </row>
    <row r="529" spans="1:7" x14ac:dyDescent="0.35">
      <c r="A529" s="17" t="s">
        <v>2572</v>
      </c>
      <c r="B529" s="30" t="s">
        <v>1330</v>
      </c>
      <c r="C529" s="68" t="s">
        <v>249</v>
      </c>
      <c r="D529" s="68"/>
      <c r="E529" s="17"/>
      <c r="F529" s="17"/>
      <c r="G529" s="17"/>
    </row>
    <row r="530" spans="1:7" x14ac:dyDescent="0.35">
      <c r="A530" s="17" t="s">
        <v>2573</v>
      </c>
      <c r="B530" s="30" t="s">
        <v>312</v>
      </c>
      <c r="C530" s="68" t="s">
        <v>249</v>
      </c>
      <c r="D530" s="68"/>
      <c r="E530" s="17"/>
      <c r="F530" s="17"/>
      <c r="G530" s="17"/>
    </row>
    <row r="531" spans="1:7" x14ac:dyDescent="0.35">
      <c r="A531" s="17" t="s">
        <v>2574</v>
      </c>
      <c r="B531" s="48" t="s">
        <v>1333</v>
      </c>
      <c r="C531" s="68"/>
      <c r="D531" s="32"/>
      <c r="E531" s="17"/>
      <c r="F531" s="17"/>
      <c r="G531" s="17"/>
    </row>
    <row r="532" spans="1:7" x14ac:dyDescent="0.35">
      <c r="A532" s="17" t="s">
        <v>2575</v>
      </c>
      <c r="B532" s="48" t="s">
        <v>316</v>
      </c>
      <c r="C532" s="68"/>
      <c r="D532" s="32"/>
      <c r="E532" s="17"/>
      <c r="F532" s="17"/>
      <c r="G532" s="17"/>
    </row>
    <row r="533" spans="1:7" x14ac:dyDescent="0.35">
      <c r="A533" s="17" t="s">
        <v>2576</v>
      </c>
      <c r="B533" s="48" t="s">
        <v>316</v>
      </c>
      <c r="C533" s="68"/>
      <c r="D533" s="32"/>
      <c r="E533" s="17"/>
      <c r="F533" s="17"/>
      <c r="G533" s="17"/>
    </row>
    <row r="534" spans="1:7" x14ac:dyDescent="0.35">
      <c r="A534" s="17" t="s">
        <v>2577</v>
      </c>
      <c r="B534" s="48" t="s">
        <v>316</v>
      </c>
      <c r="C534" s="68"/>
      <c r="D534" s="32"/>
      <c r="E534" s="17"/>
      <c r="F534" s="17"/>
      <c r="G534" s="17"/>
    </row>
    <row r="535" spans="1:7" x14ac:dyDescent="0.35">
      <c r="A535" s="17" t="s">
        <v>2578</v>
      </c>
      <c r="B535" s="48" t="s">
        <v>316</v>
      </c>
      <c r="C535" s="68"/>
      <c r="D535" s="32"/>
      <c r="E535" s="17"/>
      <c r="F535" s="17"/>
      <c r="G535" s="17"/>
    </row>
    <row r="536" spans="1:7" x14ac:dyDescent="0.35">
      <c r="A536" s="17" t="s">
        <v>2579</v>
      </c>
      <c r="B536" s="48" t="s">
        <v>316</v>
      </c>
      <c r="C536" s="68"/>
      <c r="D536" s="32"/>
      <c r="E536" s="17"/>
      <c r="F536" s="17"/>
      <c r="G536" s="17"/>
    </row>
    <row r="537" spans="1:7" x14ac:dyDescent="0.35">
      <c r="A537" s="17" t="s">
        <v>2580</v>
      </c>
      <c r="B537" s="48" t="s">
        <v>316</v>
      </c>
      <c r="C537" s="68"/>
      <c r="D537" s="32"/>
      <c r="E537" s="17"/>
      <c r="F537" s="17"/>
      <c r="G537" s="17"/>
    </row>
    <row r="538" spans="1:7" x14ac:dyDescent="0.35">
      <c r="A538" s="17" t="s">
        <v>2581</v>
      </c>
      <c r="B538" s="48" t="s">
        <v>316</v>
      </c>
      <c r="C538" s="68"/>
      <c r="D538" s="32"/>
      <c r="E538" s="17"/>
      <c r="F538" s="17"/>
      <c r="G538" s="17"/>
    </row>
    <row r="539" spans="1:7" x14ac:dyDescent="0.35">
      <c r="A539" s="17" t="s">
        <v>2582</v>
      </c>
      <c r="B539" s="48" t="s">
        <v>316</v>
      </c>
      <c r="C539" s="68"/>
      <c r="D539" s="32"/>
      <c r="E539" s="17"/>
      <c r="F539" s="17"/>
      <c r="G539" s="17"/>
    </row>
    <row r="540" spans="1:7" x14ac:dyDescent="0.35">
      <c r="A540" s="17" t="s">
        <v>2583</v>
      </c>
      <c r="B540" s="48" t="s">
        <v>316</v>
      </c>
      <c r="C540" s="68"/>
      <c r="D540" s="32"/>
      <c r="E540" s="17"/>
      <c r="F540" s="17"/>
      <c r="G540" s="17"/>
    </row>
    <row r="541" spans="1:7" x14ac:dyDescent="0.35">
      <c r="A541" s="17" t="s">
        <v>2584</v>
      </c>
      <c r="B541" s="48" t="s">
        <v>316</v>
      </c>
      <c r="C541" s="68"/>
      <c r="D541" s="32"/>
      <c r="E541" s="17"/>
      <c r="F541" s="17"/>
      <c r="G541" s="17"/>
    </row>
    <row r="542" spans="1:7" x14ac:dyDescent="0.35">
      <c r="A542" s="17" t="s">
        <v>2585</v>
      </c>
      <c r="B542" s="48" t="s">
        <v>316</v>
      </c>
      <c r="C542" s="68"/>
      <c r="D542" s="32"/>
      <c r="E542" s="17"/>
      <c r="F542" s="17"/>
      <c r="G542" s="11"/>
    </row>
    <row r="543" spans="1:7" x14ac:dyDescent="0.35">
      <c r="A543" s="17" t="s">
        <v>2586</v>
      </c>
      <c r="B543" s="48" t="s">
        <v>316</v>
      </c>
      <c r="C543" s="68"/>
      <c r="D543" s="32"/>
      <c r="E543" s="17"/>
      <c r="F543" s="17"/>
      <c r="G543" s="11"/>
    </row>
    <row r="544" spans="1:7" x14ac:dyDescent="0.35">
      <c r="A544" s="17" t="s">
        <v>2587</v>
      </c>
      <c r="B544" s="48" t="s">
        <v>316</v>
      </c>
      <c r="C544" s="68"/>
      <c r="D544" s="32"/>
      <c r="E544" s="17"/>
      <c r="F544" s="17"/>
      <c r="G544" s="11"/>
    </row>
    <row r="545" spans="1:7" x14ac:dyDescent="0.35">
      <c r="A545" s="34"/>
      <c r="B545" s="34" t="s">
        <v>2588</v>
      </c>
      <c r="C545" s="34" t="s">
        <v>278</v>
      </c>
      <c r="D545" s="34" t="s">
        <v>1348</v>
      </c>
      <c r="E545" s="34"/>
      <c r="F545" s="34" t="s">
        <v>792</v>
      </c>
      <c r="G545" s="34" t="s">
        <v>1349</v>
      </c>
    </row>
    <row r="546" spans="1:7" x14ac:dyDescent="0.35">
      <c r="A546" s="17" t="s">
        <v>2589</v>
      </c>
      <c r="B546" s="87" t="s">
        <v>890</v>
      </c>
      <c r="C546" s="32" t="s">
        <v>249</v>
      </c>
      <c r="D546" s="32" t="s">
        <v>249</v>
      </c>
      <c r="E546" s="20"/>
      <c r="F546" s="43" t="str">
        <f>IF($C$564=0,"",IF(C546="[for completion]","",IF(C546="","",C546/$C$564)))</f>
        <v/>
      </c>
      <c r="G546" s="43" t="str">
        <f>IF($D$564=0,"",IF(D546="[for completion]","",IF(D546="","",D546/$D$564)))</f>
        <v/>
      </c>
    </row>
    <row r="547" spans="1:7" x14ac:dyDescent="0.35">
      <c r="A547" s="17" t="s">
        <v>2590</v>
      </c>
      <c r="B547" s="87" t="s">
        <v>890</v>
      </c>
      <c r="C547" s="32" t="s">
        <v>249</v>
      </c>
      <c r="D547" s="32" t="s">
        <v>249</v>
      </c>
      <c r="E547" s="20"/>
      <c r="F547" s="43" t="str">
        <f t="shared" ref="F547:F563" si="6">IF($C$564=0,"",IF(C547="[for completion]","",IF(C547="","",C547/$C$564)))</f>
        <v/>
      </c>
      <c r="G547" s="43" t="str">
        <f t="shared" ref="G547:G563" si="7">IF($D$564=0,"",IF(D547="[for completion]","",IF(D547="","",D547/$D$564)))</f>
        <v/>
      </c>
    </row>
    <row r="548" spans="1:7" x14ac:dyDescent="0.35">
      <c r="A548" s="17" t="s">
        <v>2591</v>
      </c>
      <c r="B548" s="87" t="s">
        <v>890</v>
      </c>
      <c r="C548" s="32" t="s">
        <v>249</v>
      </c>
      <c r="D548" s="32" t="s">
        <v>249</v>
      </c>
      <c r="E548" s="20"/>
      <c r="F548" s="43" t="str">
        <f t="shared" si="6"/>
        <v/>
      </c>
      <c r="G548" s="43" t="str">
        <f t="shared" si="7"/>
        <v/>
      </c>
    </row>
    <row r="549" spans="1:7" x14ac:dyDescent="0.35">
      <c r="A549" s="17" t="s">
        <v>2592</v>
      </c>
      <c r="B549" s="87" t="s">
        <v>890</v>
      </c>
      <c r="C549" s="32" t="s">
        <v>249</v>
      </c>
      <c r="D549" s="32" t="s">
        <v>249</v>
      </c>
      <c r="E549" s="20"/>
      <c r="F549" s="43" t="str">
        <f t="shared" si="6"/>
        <v/>
      </c>
      <c r="G549" s="43" t="str">
        <f t="shared" si="7"/>
        <v/>
      </c>
    </row>
    <row r="550" spans="1:7" x14ac:dyDescent="0.35">
      <c r="A550" s="17" t="s">
        <v>2593</v>
      </c>
      <c r="B550" s="87" t="s">
        <v>890</v>
      </c>
      <c r="C550" s="32" t="s">
        <v>249</v>
      </c>
      <c r="D550" s="32" t="s">
        <v>249</v>
      </c>
      <c r="E550" s="20"/>
      <c r="F550" s="43" t="str">
        <f t="shared" si="6"/>
        <v/>
      </c>
      <c r="G550" s="43" t="str">
        <f t="shared" si="7"/>
        <v/>
      </c>
    </row>
    <row r="551" spans="1:7" x14ac:dyDescent="0.35">
      <c r="A551" s="17" t="s">
        <v>2594</v>
      </c>
      <c r="B551" s="87" t="s">
        <v>890</v>
      </c>
      <c r="C551" s="32" t="s">
        <v>249</v>
      </c>
      <c r="D551" s="32" t="s">
        <v>249</v>
      </c>
      <c r="E551" s="20"/>
      <c r="F551" s="43" t="str">
        <f t="shared" si="6"/>
        <v/>
      </c>
      <c r="G551" s="43" t="str">
        <f t="shared" si="7"/>
        <v/>
      </c>
    </row>
    <row r="552" spans="1:7" x14ac:dyDescent="0.35">
      <c r="A552" s="17" t="s">
        <v>2595</v>
      </c>
      <c r="B552" s="87" t="s">
        <v>890</v>
      </c>
      <c r="C552" s="32" t="s">
        <v>249</v>
      </c>
      <c r="D552" s="32" t="s">
        <v>249</v>
      </c>
      <c r="E552" s="20"/>
      <c r="F552" s="43" t="str">
        <f t="shared" si="6"/>
        <v/>
      </c>
      <c r="G552" s="43" t="str">
        <f t="shared" si="7"/>
        <v/>
      </c>
    </row>
    <row r="553" spans="1:7" x14ac:dyDescent="0.35">
      <c r="A553" s="17" t="s">
        <v>2596</v>
      </c>
      <c r="B553" s="87" t="s">
        <v>890</v>
      </c>
      <c r="C553" s="32" t="s">
        <v>249</v>
      </c>
      <c r="D553" s="32" t="s">
        <v>249</v>
      </c>
      <c r="E553" s="20"/>
      <c r="F553" s="43" t="str">
        <f t="shared" si="6"/>
        <v/>
      </c>
      <c r="G553" s="43" t="str">
        <f t="shared" si="7"/>
        <v/>
      </c>
    </row>
    <row r="554" spans="1:7" x14ac:dyDescent="0.35">
      <c r="A554" s="17" t="s">
        <v>2597</v>
      </c>
      <c r="B554" s="87" t="s">
        <v>890</v>
      </c>
      <c r="C554" s="32" t="s">
        <v>249</v>
      </c>
      <c r="D554" s="32" t="s">
        <v>249</v>
      </c>
      <c r="E554" s="20"/>
      <c r="F554" s="43" t="str">
        <f t="shared" si="6"/>
        <v/>
      </c>
      <c r="G554" s="43" t="str">
        <f t="shared" si="7"/>
        <v/>
      </c>
    </row>
    <row r="555" spans="1:7" x14ac:dyDescent="0.35">
      <c r="A555" s="17" t="s">
        <v>2598</v>
      </c>
      <c r="B555" s="87" t="s">
        <v>890</v>
      </c>
      <c r="C555" s="32" t="s">
        <v>249</v>
      </c>
      <c r="D555" s="32" t="s">
        <v>249</v>
      </c>
      <c r="E555" s="20"/>
      <c r="F555" s="43" t="str">
        <f t="shared" si="6"/>
        <v/>
      </c>
      <c r="G555" s="43" t="str">
        <f t="shared" si="7"/>
        <v/>
      </c>
    </row>
    <row r="556" spans="1:7" x14ac:dyDescent="0.35">
      <c r="A556" s="17" t="s">
        <v>2599</v>
      </c>
      <c r="B556" s="87" t="s">
        <v>890</v>
      </c>
      <c r="C556" s="32" t="s">
        <v>249</v>
      </c>
      <c r="D556" s="32" t="s">
        <v>249</v>
      </c>
      <c r="E556" s="20"/>
      <c r="F556" s="43" t="str">
        <f t="shared" si="6"/>
        <v/>
      </c>
      <c r="G556" s="43" t="str">
        <f t="shared" si="7"/>
        <v/>
      </c>
    </row>
    <row r="557" spans="1:7" x14ac:dyDescent="0.35">
      <c r="A557" s="17" t="s">
        <v>2600</v>
      </c>
      <c r="B557" s="87" t="s">
        <v>890</v>
      </c>
      <c r="C557" s="32" t="s">
        <v>249</v>
      </c>
      <c r="D557" s="32" t="s">
        <v>249</v>
      </c>
      <c r="E557" s="20"/>
      <c r="F557" s="43" t="str">
        <f t="shared" si="6"/>
        <v/>
      </c>
      <c r="G557" s="43" t="str">
        <f t="shared" si="7"/>
        <v/>
      </c>
    </row>
    <row r="558" spans="1:7" x14ac:dyDescent="0.35">
      <c r="A558" s="17" t="s">
        <v>2601</v>
      </c>
      <c r="B558" s="87" t="s">
        <v>890</v>
      </c>
      <c r="C558" s="32" t="s">
        <v>249</v>
      </c>
      <c r="D558" s="32" t="s">
        <v>249</v>
      </c>
      <c r="E558" s="20"/>
      <c r="F558" s="43" t="str">
        <f t="shared" si="6"/>
        <v/>
      </c>
      <c r="G558" s="43" t="str">
        <f t="shared" si="7"/>
        <v/>
      </c>
    </row>
    <row r="559" spans="1:7" x14ac:dyDescent="0.35">
      <c r="A559" s="17" t="s">
        <v>2602</v>
      </c>
      <c r="B559" s="87" t="s">
        <v>890</v>
      </c>
      <c r="C559" s="32" t="s">
        <v>249</v>
      </c>
      <c r="D559" s="32" t="s">
        <v>249</v>
      </c>
      <c r="E559" s="20"/>
      <c r="F559" s="43" t="str">
        <f t="shared" si="6"/>
        <v/>
      </c>
      <c r="G559" s="43" t="str">
        <f t="shared" si="7"/>
        <v/>
      </c>
    </row>
    <row r="560" spans="1:7" x14ac:dyDescent="0.35">
      <c r="A560" s="17" t="s">
        <v>2603</v>
      </c>
      <c r="B560" s="87" t="s">
        <v>890</v>
      </c>
      <c r="C560" s="32" t="s">
        <v>249</v>
      </c>
      <c r="D560" s="32" t="s">
        <v>249</v>
      </c>
      <c r="E560" s="20"/>
      <c r="F560" s="43" t="str">
        <f t="shared" si="6"/>
        <v/>
      </c>
      <c r="G560" s="43" t="str">
        <f t="shared" si="7"/>
        <v/>
      </c>
    </row>
    <row r="561" spans="1:7" x14ac:dyDescent="0.35">
      <c r="A561" s="17" t="s">
        <v>2604</v>
      </c>
      <c r="B561" s="87" t="s">
        <v>890</v>
      </c>
      <c r="C561" s="32" t="s">
        <v>249</v>
      </c>
      <c r="D561" s="32" t="s">
        <v>249</v>
      </c>
      <c r="E561" s="20"/>
      <c r="F561" s="43" t="str">
        <f t="shared" si="6"/>
        <v/>
      </c>
      <c r="G561" s="43" t="str">
        <f t="shared" si="7"/>
        <v/>
      </c>
    </row>
    <row r="562" spans="1:7" x14ac:dyDescent="0.35">
      <c r="A562" s="17" t="s">
        <v>2605</v>
      </c>
      <c r="B562" s="87" t="s">
        <v>890</v>
      </c>
      <c r="C562" s="32" t="s">
        <v>249</v>
      </c>
      <c r="D562" s="32" t="s">
        <v>249</v>
      </c>
      <c r="E562" s="20"/>
      <c r="F562" s="43" t="str">
        <f t="shared" si="6"/>
        <v/>
      </c>
      <c r="G562" s="43" t="str">
        <f t="shared" si="7"/>
        <v/>
      </c>
    </row>
    <row r="563" spans="1:7" x14ac:dyDescent="0.35">
      <c r="A563" s="17" t="s">
        <v>2606</v>
      </c>
      <c r="B563" s="30" t="s">
        <v>1096</v>
      </c>
      <c r="C563" s="32" t="s">
        <v>249</v>
      </c>
      <c r="D563" s="32" t="s">
        <v>249</v>
      </c>
      <c r="E563" s="20"/>
      <c r="F563" s="43" t="str">
        <f t="shared" si="6"/>
        <v/>
      </c>
      <c r="G563" s="43" t="str">
        <f t="shared" si="7"/>
        <v/>
      </c>
    </row>
    <row r="564" spans="1:7" x14ac:dyDescent="0.35">
      <c r="A564" s="17" t="s">
        <v>2607</v>
      </c>
      <c r="B564" s="30" t="s">
        <v>314</v>
      </c>
      <c r="C564" s="38">
        <f>SUM(C546:C563)</f>
        <v>0</v>
      </c>
      <c r="D564" s="75">
        <f>SUM(D546:D563)</f>
        <v>0</v>
      </c>
      <c r="E564" s="20"/>
      <c r="F564" s="64">
        <f>SUM(F546:F563)</f>
        <v>0</v>
      </c>
      <c r="G564" s="64">
        <f>SUM(G546:G563)</f>
        <v>0</v>
      </c>
    </row>
    <row r="565" spans="1:7" x14ac:dyDescent="0.35">
      <c r="A565" s="17" t="s">
        <v>2608</v>
      </c>
      <c r="B565" s="30"/>
      <c r="C565" s="17"/>
      <c r="D565" s="17"/>
      <c r="E565" s="20"/>
      <c r="F565" s="20"/>
      <c r="G565" s="20"/>
    </row>
    <row r="566" spans="1:7" x14ac:dyDescent="0.35">
      <c r="A566" s="17" t="s">
        <v>2609</v>
      </c>
      <c r="B566" s="30"/>
      <c r="C566" s="17"/>
      <c r="D566" s="17"/>
      <c r="E566" s="20"/>
      <c r="F566" s="20"/>
      <c r="G566" s="20"/>
    </row>
    <row r="567" spans="1:7" x14ac:dyDescent="0.35">
      <c r="A567" s="17" t="s">
        <v>2610</v>
      </c>
      <c r="B567" s="30"/>
      <c r="C567" s="17"/>
      <c r="D567" s="17"/>
      <c r="E567" s="20"/>
      <c r="F567" s="20"/>
      <c r="G567" s="20"/>
    </row>
    <row r="568" spans="1:7" x14ac:dyDescent="0.35">
      <c r="A568" s="34"/>
      <c r="B568" s="34" t="s">
        <v>2611</v>
      </c>
      <c r="C568" s="34" t="s">
        <v>278</v>
      </c>
      <c r="D568" s="34" t="s">
        <v>1348</v>
      </c>
      <c r="E568" s="34"/>
      <c r="F568" s="34" t="s">
        <v>792</v>
      </c>
      <c r="G568" s="34" t="s">
        <v>2612</v>
      </c>
    </row>
    <row r="569" spans="1:7" x14ac:dyDescent="0.35">
      <c r="A569" s="17" t="s">
        <v>2613</v>
      </c>
      <c r="B569" s="87" t="s">
        <v>890</v>
      </c>
      <c r="C569" s="78" t="s">
        <v>249</v>
      </c>
      <c r="D569" s="104" t="s">
        <v>249</v>
      </c>
      <c r="E569" s="20"/>
      <c r="F569" s="43" t="str">
        <f>IF($C$587=0,"",IF(C569="[for completion]","",IF(C569="","",C569/$C$587)))</f>
        <v/>
      </c>
      <c r="G569" s="43" t="str">
        <f>IF($D$587=0,"",IF(D569="[for completion]","",IF(D569="","",D569/$D$587)))</f>
        <v/>
      </c>
    </row>
    <row r="570" spans="1:7" x14ac:dyDescent="0.35">
      <c r="A570" s="17" t="s">
        <v>2614</v>
      </c>
      <c r="B570" s="87" t="s">
        <v>890</v>
      </c>
      <c r="C570" s="78" t="s">
        <v>249</v>
      </c>
      <c r="D570" s="104" t="s">
        <v>249</v>
      </c>
      <c r="E570" s="20"/>
      <c r="F570" s="43" t="str">
        <f t="shared" ref="F570:F586" si="8">IF($C$587=0,"",IF(C570="[for completion]","",IF(C570="","",C570/$C$587)))</f>
        <v/>
      </c>
      <c r="G570" s="43" t="str">
        <f t="shared" ref="G570:G586" si="9">IF($D$587=0,"",IF(D570="[for completion]","",IF(D570="","",D570/$D$587)))</f>
        <v/>
      </c>
    </row>
    <row r="571" spans="1:7" x14ac:dyDescent="0.35">
      <c r="A571" s="17" t="s">
        <v>2615</v>
      </c>
      <c r="B571" s="87" t="s">
        <v>890</v>
      </c>
      <c r="C571" s="78" t="s">
        <v>249</v>
      </c>
      <c r="D571" s="104" t="s">
        <v>249</v>
      </c>
      <c r="E571" s="20"/>
      <c r="F571" s="43" t="str">
        <f t="shared" si="8"/>
        <v/>
      </c>
      <c r="G571" s="43" t="str">
        <f t="shared" si="9"/>
        <v/>
      </c>
    </row>
    <row r="572" spans="1:7" x14ac:dyDescent="0.35">
      <c r="A572" s="17" t="s">
        <v>2616</v>
      </c>
      <c r="B572" s="87" t="s">
        <v>890</v>
      </c>
      <c r="C572" s="78" t="s">
        <v>249</v>
      </c>
      <c r="D572" s="104" t="s">
        <v>249</v>
      </c>
      <c r="E572" s="20"/>
      <c r="F572" s="43" t="str">
        <f t="shared" si="8"/>
        <v/>
      </c>
      <c r="G572" s="43" t="str">
        <f t="shared" si="9"/>
        <v/>
      </c>
    </row>
    <row r="573" spans="1:7" x14ac:dyDescent="0.35">
      <c r="A573" s="17" t="s">
        <v>2617</v>
      </c>
      <c r="B573" s="87" t="s">
        <v>890</v>
      </c>
      <c r="C573" s="78" t="s">
        <v>249</v>
      </c>
      <c r="D573" s="104" t="s">
        <v>249</v>
      </c>
      <c r="E573" s="20"/>
      <c r="F573" s="43" t="str">
        <f t="shared" si="8"/>
        <v/>
      </c>
      <c r="G573" s="43" t="str">
        <f t="shared" si="9"/>
        <v/>
      </c>
    </row>
    <row r="574" spans="1:7" x14ac:dyDescent="0.35">
      <c r="A574" s="17" t="s">
        <v>2618</v>
      </c>
      <c r="B574" s="87" t="s">
        <v>890</v>
      </c>
      <c r="C574" s="78" t="s">
        <v>249</v>
      </c>
      <c r="D574" s="104" t="s">
        <v>249</v>
      </c>
      <c r="E574" s="20"/>
      <c r="F574" s="43" t="str">
        <f t="shared" si="8"/>
        <v/>
      </c>
      <c r="G574" s="43" t="str">
        <f t="shared" si="9"/>
        <v/>
      </c>
    </row>
    <row r="575" spans="1:7" x14ac:dyDescent="0.35">
      <c r="A575" s="17" t="s">
        <v>2619</v>
      </c>
      <c r="B575" s="87" t="s">
        <v>890</v>
      </c>
      <c r="C575" s="78" t="s">
        <v>249</v>
      </c>
      <c r="D575" s="104" t="s">
        <v>249</v>
      </c>
      <c r="E575" s="20"/>
      <c r="F575" s="43" t="str">
        <f t="shared" si="8"/>
        <v/>
      </c>
      <c r="G575" s="43" t="str">
        <f t="shared" si="9"/>
        <v/>
      </c>
    </row>
    <row r="576" spans="1:7" x14ac:dyDescent="0.35">
      <c r="A576" s="17" t="s">
        <v>2620</v>
      </c>
      <c r="B576" s="87" t="s">
        <v>890</v>
      </c>
      <c r="C576" s="78" t="s">
        <v>249</v>
      </c>
      <c r="D576" s="104" t="s">
        <v>249</v>
      </c>
      <c r="E576" s="20"/>
      <c r="F576" s="43" t="str">
        <f t="shared" si="8"/>
        <v/>
      </c>
      <c r="G576" s="43" t="str">
        <f t="shared" si="9"/>
        <v/>
      </c>
    </row>
    <row r="577" spans="1:7" x14ac:dyDescent="0.35">
      <c r="A577" s="17" t="s">
        <v>2621</v>
      </c>
      <c r="B577" s="87" t="s">
        <v>890</v>
      </c>
      <c r="C577" s="78" t="s">
        <v>249</v>
      </c>
      <c r="D577" s="104" t="s">
        <v>249</v>
      </c>
      <c r="E577" s="20"/>
      <c r="F577" s="43" t="str">
        <f t="shared" si="8"/>
        <v/>
      </c>
      <c r="G577" s="43" t="str">
        <f t="shared" si="9"/>
        <v/>
      </c>
    </row>
    <row r="578" spans="1:7" x14ac:dyDescent="0.35">
      <c r="A578" s="17" t="s">
        <v>2622</v>
      </c>
      <c r="B578" s="87" t="s">
        <v>890</v>
      </c>
      <c r="C578" s="78" t="s">
        <v>249</v>
      </c>
      <c r="D578" s="104" t="s">
        <v>249</v>
      </c>
      <c r="E578" s="20"/>
      <c r="F578" s="43" t="str">
        <f t="shared" si="8"/>
        <v/>
      </c>
      <c r="G578" s="43" t="str">
        <f t="shared" si="9"/>
        <v/>
      </c>
    </row>
    <row r="579" spans="1:7" x14ac:dyDescent="0.35">
      <c r="A579" s="17" t="s">
        <v>2623</v>
      </c>
      <c r="B579" s="87" t="s">
        <v>890</v>
      </c>
      <c r="C579" s="78" t="s">
        <v>249</v>
      </c>
      <c r="D579" s="104" t="s">
        <v>249</v>
      </c>
      <c r="E579" s="20"/>
      <c r="F579" s="43" t="str">
        <f t="shared" si="8"/>
        <v/>
      </c>
      <c r="G579" s="43" t="str">
        <f t="shared" si="9"/>
        <v/>
      </c>
    </row>
    <row r="580" spans="1:7" x14ac:dyDescent="0.35">
      <c r="A580" s="17" t="s">
        <v>2624</v>
      </c>
      <c r="B580" s="87" t="s">
        <v>890</v>
      </c>
      <c r="C580" s="78" t="s">
        <v>249</v>
      </c>
      <c r="D580" s="104" t="s">
        <v>249</v>
      </c>
      <c r="E580" s="20"/>
      <c r="F580" s="43" t="str">
        <f t="shared" si="8"/>
        <v/>
      </c>
      <c r="G580" s="43" t="str">
        <f t="shared" si="9"/>
        <v/>
      </c>
    </row>
    <row r="581" spans="1:7" x14ac:dyDescent="0.35">
      <c r="A581" s="17" t="s">
        <v>2625</v>
      </c>
      <c r="B581" s="87" t="s">
        <v>890</v>
      </c>
      <c r="C581" s="78" t="s">
        <v>249</v>
      </c>
      <c r="D581" s="104" t="s">
        <v>249</v>
      </c>
      <c r="E581" s="20"/>
      <c r="F581" s="43" t="str">
        <f t="shared" si="8"/>
        <v/>
      </c>
      <c r="G581" s="43" t="str">
        <f t="shared" si="9"/>
        <v/>
      </c>
    </row>
    <row r="582" spans="1:7" x14ac:dyDescent="0.35">
      <c r="A582" s="17" t="s">
        <v>2626</v>
      </c>
      <c r="B582" s="87" t="s">
        <v>890</v>
      </c>
      <c r="C582" s="78" t="s">
        <v>249</v>
      </c>
      <c r="D582" s="104" t="s">
        <v>249</v>
      </c>
      <c r="E582" s="20"/>
      <c r="F582" s="43" t="str">
        <f t="shared" si="8"/>
        <v/>
      </c>
      <c r="G582" s="43" t="str">
        <f t="shared" si="9"/>
        <v/>
      </c>
    </row>
    <row r="583" spans="1:7" x14ac:dyDescent="0.35">
      <c r="A583" s="17" t="s">
        <v>2627</v>
      </c>
      <c r="B583" s="87" t="s">
        <v>890</v>
      </c>
      <c r="C583" s="78" t="s">
        <v>249</v>
      </c>
      <c r="D583" s="104" t="s">
        <v>249</v>
      </c>
      <c r="E583" s="20"/>
      <c r="F583" s="43" t="str">
        <f t="shared" si="8"/>
        <v/>
      </c>
      <c r="G583" s="43" t="str">
        <f t="shared" si="9"/>
        <v/>
      </c>
    </row>
    <row r="584" spans="1:7" x14ac:dyDescent="0.35">
      <c r="A584" s="17" t="s">
        <v>2628</v>
      </c>
      <c r="B584" s="87" t="s">
        <v>890</v>
      </c>
      <c r="C584" s="78" t="s">
        <v>249</v>
      </c>
      <c r="D584" s="104" t="s">
        <v>249</v>
      </c>
      <c r="E584" s="20"/>
      <c r="F584" s="43" t="str">
        <f t="shared" si="8"/>
        <v/>
      </c>
      <c r="G584" s="43" t="str">
        <f t="shared" si="9"/>
        <v/>
      </c>
    </row>
    <row r="585" spans="1:7" x14ac:dyDescent="0.35">
      <c r="A585" s="17" t="s">
        <v>2629</v>
      </c>
      <c r="B585" s="87" t="s">
        <v>890</v>
      </c>
      <c r="C585" s="78" t="s">
        <v>249</v>
      </c>
      <c r="D585" s="104" t="s">
        <v>249</v>
      </c>
      <c r="E585" s="20"/>
      <c r="F585" s="43" t="str">
        <f t="shared" si="8"/>
        <v/>
      </c>
      <c r="G585" s="43" t="str">
        <f t="shared" si="9"/>
        <v/>
      </c>
    </row>
    <row r="586" spans="1:7" x14ac:dyDescent="0.35">
      <c r="A586" s="17" t="s">
        <v>2630</v>
      </c>
      <c r="B586" s="30" t="s">
        <v>1096</v>
      </c>
      <c r="C586" s="78" t="s">
        <v>249</v>
      </c>
      <c r="D586" s="104" t="s">
        <v>249</v>
      </c>
      <c r="E586" s="20"/>
      <c r="F586" s="43" t="str">
        <f t="shared" si="8"/>
        <v/>
      </c>
      <c r="G586" s="43" t="str">
        <f t="shared" si="9"/>
        <v/>
      </c>
    </row>
    <row r="587" spans="1:7" x14ac:dyDescent="0.35">
      <c r="A587" s="17" t="s">
        <v>2631</v>
      </c>
      <c r="B587" s="30" t="s">
        <v>314</v>
      </c>
      <c r="C587" s="38">
        <f>SUM(C569:C586)</f>
        <v>0</v>
      </c>
      <c r="D587" s="75">
        <f>SUM(D569:D586)</f>
        <v>0</v>
      </c>
      <c r="E587" s="20"/>
      <c r="F587" s="64">
        <f>SUM(F569:F586)</f>
        <v>0</v>
      </c>
      <c r="G587" s="64">
        <f>SUM(G569:G586)</f>
        <v>0</v>
      </c>
    </row>
    <row r="588" spans="1:7" x14ac:dyDescent="0.35">
      <c r="A588" s="34"/>
      <c r="B588" s="34" t="s">
        <v>2632</v>
      </c>
      <c r="C588" s="34" t="s">
        <v>278</v>
      </c>
      <c r="D588" s="34" t="s">
        <v>1348</v>
      </c>
      <c r="E588" s="34"/>
      <c r="F588" s="34" t="s">
        <v>792</v>
      </c>
      <c r="G588" s="34" t="s">
        <v>1349</v>
      </c>
    </row>
    <row r="589" spans="1:7" x14ac:dyDescent="0.35">
      <c r="A589" s="17" t="s">
        <v>2633</v>
      </c>
      <c r="B589" s="30" t="s">
        <v>1126</v>
      </c>
      <c r="C589" s="32" t="s">
        <v>249</v>
      </c>
      <c r="D589" s="32" t="s">
        <v>249</v>
      </c>
      <c r="E589" s="20"/>
      <c r="F589" s="43" t="str">
        <f t="shared" ref="F589:F600" si="10">IF($C$602=0,"",IF(C589="[for completion]","",IF(C589="","",C589/$C$602)))</f>
        <v/>
      </c>
      <c r="G589" s="43" t="str">
        <f t="shared" ref="G589:G600" si="11">IF($D$602=0,"",IF(D589="[for completion]","",IF(D589="","",D589/$D$602)))</f>
        <v/>
      </c>
    </row>
    <row r="590" spans="1:7" x14ac:dyDescent="0.35">
      <c r="A590" s="17" t="s">
        <v>2634</v>
      </c>
      <c r="B590" s="30" t="s">
        <v>1128</v>
      </c>
      <c r="C590" s="32" t="s">
        <v>249</v>
      </c>
      <c r="D590" s="32" t="s">
        <v>249</v>
      </c>
      <c r="E590" s="20"/>
      <c r="F590" s="43" t="str">
        <f t="shared" si="10"/>
        <v/>
      </c>
      <c r="G590" s="43" t="str">
        <f t="shared" si="11"/>
        <v/>
      </c>
    </row>
    <row r="591" spans="1:7" x14ac:dyDescent="0.35">
      <c r="A591" s="17" t="s">
        <v>2635</v>
      </c>
      <c r="B591" s="30" t="s">
        <v>1130</v>
      </c>
      <c r="C591" s="32" t="s">
        <v>249</v>
      </c>
      <c r="D591" s="32" t="s">
        <v>249</v>
      </c>
      <c r="E591" s="20"/>
      <c r="F591" s="43" t="str">
        <f t="shared" si="10"/>
        <v/>
      </c>
      <c r="G591" s="43" t="str">
        <f t="shared" si="11"/>
        <v/>
      </c>
    </row>
    <row r="592" spans="1:7" x14ac:dyDescent="0.35">
      <c r="A592" s="17" t="s">
        <v>2636</v>
      </c>
      <c r="B592" s="30" t="s">
        <v>1132</v>
      </c>
      <c r="C592" s="32" t="s">
        <v>249</v>
      </c>
      <c r="D592" s="32" t="s">
        <v>249</v>
      </c>
      <c r="E592" s="20"/>
      <c r="F592" s="43" t="str">
        <f t="shared" si="10"/>
        <v/>
      </c>
      <c r="G592" s="43" t="str">
        <f t="shared" si="11"/>
        <v/>
      </c>
    </row>
    <row r="593" spans="1:7" x14ac:dyDescent="0.35">
      <c r="A593" s="17" t="s">
        <v>2637</v>
      </c>
      <c r="B593" s="30" t="s">
        <v>1134</v>
      </c>
      <c r="C593" s="32" t="s">
        <v>249</v>
      </c>
      <c r="D593" s="32" t="s">
        <v>249</v>
      </c>
      <c r="E593" s="20"/>
      <c r="F593" s="43" t="str">
        <f t="shared" si="10"/>
        <v/>
      </c>
      <c r="G593" s="43" t="str">
        <f t="shared" si="11"/>
        <v/>
      </c>
    </row>
    <row r="594" spans="1:7" x14ac:dyDescent="0.35">
      <c r="A594" s="17" t="s">
        <v>2638</v>
      </c>
      <c r="B594" s="30" t="s">
        <v>1136</v>
      </c>
      <c r="C594" s="32" t="s">
        <v>249</v>
      </c>
      <c r="D594" s="32" t="s">
        <v>249</v>
      </c>
      <c r="E594" s="20"/>
      <c r="F594" s="43" t="str">
        <f t="shared" si="10"/>
        <v/>
      </c>
      <c r="G594" s="43" t="str">
        <f t="shared" si="11"/>
        <v/>
      </c>
    </row>
    <row r="595" spans="1:7" x14ac:dyDescent="0.35">
      <c r="A595" s="17" t="s">
        <v>2639</v>
      </c>
      <c r="B595" s="30" t="s">
        <v>1138</v>
      </c>
      <c r="C595" s="32" t="s">
        <v>249</v>
      </c>
      <c r="D595" s="32" t="s">
        <v>249</v>
      </c>
      <c r="E595" s="20"/>
      <c r="F595" s="43" t="str">
        <f t="shared" si="10"/>
        <v/>
      </c>
      <c r="G595" s="43" t="str">
        <f t="shared" si="11"/>
        <v/>
      </c>
    </row>
    <row r="596" spans="1:7" x14ac:dyDescent="0.35">
      <c r="A596" s="17" t="s">
        <v>2640</v>
      </c>
      <c r="B596" s="30" t="s">
        <v>1140</v>
      </c>
      <c r="C596" s="32" t="s">
        <v>249</v>
      </c>
      <c r="D596" s="32" t="s">
        <v>249</v>
      </c>
      <c r="E596" s="20"/>
      <c r="F596" s="43" t="str">
        <f t="shared" si="10"/>
        <v/>
      </c>
      <c r="G596" s="43" t="str">
        <f t="shared" si="11"/>
        <v/>
      </c>
    </row>
    <row r="597" spans="1:7" x14ac:dyDescent="0.35">
      <c r="A597" s="17" t="s">
        <v>2641</v>
      </c>
      <c r="B597" s="30" t="s">
        <v>1142</v>
      </c>
      <c r="C597" s="38" t="s">
        <v>249</v>
      </c>
      <c r="D597" s="17" t="s">
        <v>249</v>
      </c>
      <c r="E597" s="20"/>
      <c r="F597" s="43" t="str">
        <f t="shared" si="10"/>
        <v/>
      </c>
      <c r="G597" s="43" t="str">
        <f t="shared" si="11"/>
        <v/>
      </c>
    </row>
    <row r="598" spans="1:7" x14ac:dyDescent="0.35">
      <c r="A598" s="17" t="s">
        <v>2642</v>
      </c>
      <c r="B598" s="17" t="s">
        <v>1144</v>
      </c>
      <c r="C598" s="38" t="s">
        <v>249</v>
      </c>
      <c r="D598" s="17" t="s">
        <v>249</v>
      </c>
      <c r="F598" s="43" t="str">
        <f t="shared" si="10"/>
        <v/>
      </c>
      <c r="G598" s="43" t="str">
        <f t="shared" si="11"/>
        <v/>
      </c>
    </row>
    <row r="599" spans="1:7" x14ac:dyDescent="0.35">
      <c r="A599" s="17" t="s">
        <v>2643</v>
      </c>
      <c r="B599" s="17" t="s">
        <v>1146</v>
      </c>
      <c r="C599" s="38" t="s">
        <v>249</v>
      </c>
      <c r="D599" s="17" t="s">
        <v>249</v>
      </c>
      <c r="F599" s="43" t="str">
        <f t="shared" si="10"/>
        <v/>
      </c>
      <c r="G599" s="43" t="str">
        <f t="shared" si="11"/>
        <v/>
      </c>
    </row>
    <row r="600" spans="1:7" x14ac:dyDescent="0.35">
      <c r="A600" s="17" t="s">
        <v>2644</v>
      </c>
      <c r="B600" s="30" t="s">
        <v>1148</v>
      </c>
      <c r="C600" s="38" t="s">
        <v>249</v>
      </c>
      <c r="D600" s="17" t="s">
        <v>249</v>
      </c>
      <c r="E600" s="20"/>
      <c r="F600" s="43" t="str">
        <f t="shared" si="10"/>
        <v/>
      </c>
      <c r="G600" s="43" t="str">
        <f t="shared" si="11"/>
        <v/>
      </c>
    </row>
    <row r="601" spans="1:7" x14ac:dyDescent="0.35">
      <c r="A601" s="17" t="s">
        <v>2645</v>
      </c>
      <c r="B601" s="30" t="s">
        <v>1096</v>
      </c>
      <c r="C601" s="32" t="s">
        <v>249</v>
      </c>
      <c r="D601" s="32" t="s">
        <v>249</v>
      </c>
      <c r="E601" s="20"/>
      <c r="F601" s="43" t="str">
        <f>IF($C$602=0,"",IF(C601="[for completion]","",IF(C601="","",C601/$C$602)))</f>
        <v/>
      </c>
      <c r="G601" s="43" t="str">
        <f>IF($D$602=0,"",IF(D601="[for completion]","",IF(D601="","",D601/$D$602)))</f>
        <v/>
      </c>
    </row>
    <row r="602" spans="1:7" x14ac:dyDescent="0.35">
      <c r="A602" s="17" t="s">
        <v>2646</v>
      </c>
      <c r="B602" s="30" t="s">
        <v>314</v>
      </c>
      <c r="C602" s="38">
        <f>SUM(C589:C601)</f>
        <v>0</v>
      </c>
      <c r="D602" s="75">
        <f>SUM(D589:D601)</f>
        <v>0</v>
      </c>
      <c r="E602" s="20"/>
      <c r="F602" s="64">
        <f>SUM(F589:F601)</f>
        <v>0</v>
      </c>
      <c r="G602" s="64">
        <f>SUM(G589:G601)</f>
        <v>0</v>
      </c>
    </row>
    <row r="603" spans="1:7" x14ac:dyDescent="0.35">
      <c r="A603" s="17" t="s">
        <v>2647</v>
      </c>
    </row>
    <row r="604" spans="1:7" x14ac:dyDescent="0.35">
      <c r="A604" s="17" t="s">
        <v>2648</v>
      </c>
    </row>
    <row r="605" spans="1:7" x14ac:dyDescent="0.35">
      <c r="A605" s="17" t="s">
        <v>2649</v>
      </c>
    </row>
    <row r="606" spans="1:7" x14ac:dyDescent="0.35">
      <c r="A606" s="17" t="s">
        <v>2650</v>
      </c>
      <c r="B606" s="30"/>
      <c r="C606" s="38"/>
      <c r="D606" s="75"/>
      <c r="E606" s="20"/>
      <c r="F606" s="64"/>
      <c r="G606" s="64"/>
    </row>
    <row r="607" spans="1:7" x14ac:dyDescent="0.35">
      <c r="A607" s="17" t="s">
        <v>2651</v>
      </c>
      <c r="B607" s="30"/>
      <c r="C607" s="38"/>
      <c r="D607" s="75"/>
      <c r="E607" s="20"/>
      <c r="F607" s="64"/>
      <c r="G607" s="64"/>
    </row>
    <row r="608" spans="1:7" x14ac:dyDescent="0.35">
      <c r="A608" s="17" t="s">
        <v>2652</v>
      </c>
      <c r="B608" s="30"/>
      <c r="C608" s="38"/>
      <c r="D608" s="75"/>
      <c r="E608" s="20"/>
      <c r="F608" s="64"/>
      <c r="G608" s="64"/>
    </row>
    <row r="609" spans="1:7" x14ac:dyDescent="0.35">
      <c r="A609" s="17" t="s">
        <v>2653</v>
      </c>
      <c r="B609" s="30"/>
      <c r="C609" s="38"/>
      <c r="D609" s="75"/>
      <c r="E609" s="20"/>
      <c r="F609" s="64"/>
      <c r="G609" s="64"/>
    </row>
    <row r="610" spans="1:7" x14ac:dyDescent="0.35">
      <c r="A610" s="17" t="s">
        <v>2654</v>
      </c>
      <c r="B610" s="30"/>
      <c r="C610" s="38"/>
      <c r="D610" s="75"/>
      <c r="E610" s="20"/>
      <c r="F610" s="64"/>
      <c r="G610" s="64"/>
    </row>
    <row r="611" spans="1:7" x14ac:dyDescent="0.35">
      <c r="A611" s="17" t="s">
        <v>2655</v>
      </c>
    </row>
    <row r="612" spans="1:7" x14ac:dyDescent="0.35">
      <c r="A612" s="17" t="s">
        <v>2656</v>
      </c>
    </row>
    <row r="613" spans="1:7" x14ac:dyDescent="0.35">
      <c r="A613" s="34"/>
      <c r="B613" s="34" t="s">
        <v>2657</v>
      </c>
      <c r="C613" s="34" t="s">
        <v>278</v>
      </c>
      <c r="D613" s="34" t="s">
        <v>1348</v>
      </c>
      <c r="E613" s="34"/>
      <c r="F613" s="34" t="s">
        <v>792</v>
      </c>
      <c r="G613" s="34" t="s">
        <v>1349</v>
      </c>
    </row>
    <row r="614" spans="1:7" x14ac:dyDescent="0.35">
      <c r="A614" s="17" t="s">
        <v>2658</v>
      </c>
      <c r="B614" s="30" t="s">
        <v>2659</v>
      </c>
      <c r="C614" s="32" t="s">
        <v>249</v>
      </c>
      <c r="D614" s="32" t="s">
        <v>249</v>
      </c>
      <c r="E614" s="20"/>
      <c r="F614" s="43" t="str">
        <f>IF($C$618=0,"",IF(C614="[for completion]","",IF(C614="","",C614/$C$618)))</f>
        <v/>
      </c>
      <c r="G614" s="43" t="str">
        <f>IF($D$618=0,"",IF(D614="[for completion]","",IF(D614="","",D614/$D$618)))</f>
        <v/>
      </c>
    </row>
    <row r="615" spans="1:7" x14ac:dyDescent="0.35">
      <c r="A615" s="17" t="s">
        <v>2660</v>
      </c>
      <c r="B615" s="77" t="s">
        <v>1181</v>
      </c>
      <c r="C615" s="32" t="s">
        <v>249</v>
      </c>
      <c r="D615" s="32" t="s">
        <v>249</v>
      </c>
      <c r="E615" s="20"/>
      <c r="F615" s="20"/>
      <c r="G615" s="43" t="str">
        <f>IF($D$618=0,"",IF(D615="[for completion]","",IF(D615="","",D615/$D$618)))</f>
        <v/>
      </c>
    </row>
    <row r="616" spans="1:7" x14ac:dyDescent="0.35">
      <c r="A616" s="17" t="s">
        <v>2661</v>
      </c>
      <c r="B616" s="30" t="s">
        <v>656</v>
      </c>
      <c r="C616" s="32" t="s">
        <v>249</v>
      </c>
      <c r="D616" s="32" t="s">
        <v>249</v>
      </c>
      <c r="E616" s="20"/>
      <c r="F616" s="20"/>
      <c r="G616" s="43" t="str">
        <f>IF($D$618=0,"",IF(D616="[for completion]","",IF(D616="","",D616/$D$618)))</f>
        <v/>
      </c>
    </row>
    <row r="617" spans="1:7" x14ac:dyDescent="0.35">
      <c r="A617" s="17" t="s">
        <v>2662</v>
      </c>
      <c r="B617" s="17" t="s">
        <v>1096</v>
      </c>
      <c r="C617" s="32" t="s">
        <v>249</v>
      </c>
      <c r="D617" s="32" t="s">
        <v>249</v>
      </c>
      <c r="E617" s="20"/>
      <c r="F617" s="20"/>
      <c r="G617" s="43" t="str">
        <f>IF($D$618=0,"",IF(D617="[for completion]","",IF(D617="","",D617/$D$618)))</f>
        <v/>
      </c>
    </row>
    <row r="618" spans="1:7" x14ac:dyDescent="0.35">
      <c r="A618" s="17" t="s">
        <v>2663</v>
      </c>
      <c r="B618" s="30" t="s">
        <v>314</v>
      </c>
      <c r="C618" s="38">
        <f>SUM(C614:C617)</f>
        <v>0</v>
      </c>
      <c r="D618" s="75">
        <f>SUM(D614:D617)</f>
        <v>0</v>
      </c>
      <c r="E618" s="20"/>
      <c r="F618" s="64">
        <f>SUM(F614:F617)</f>
        <v>0</v>
      </c>
      <c r="G618" s="64">
        <f>SUM(G614:G617)</f>
        <v>0</v>
      </c>
    </row>
    <row r="619" spans="1:7" x14ac:dyDescent="0.35">
      <c r="A619" s="17"/>
    </row>
    <row r="620" spans="1:7" x14ac:dyDescent="0.35">
      <c r="A620" s="34"/>
      <c r="B620" s="34" t="s">
        <v>1427</v>
      </c>
      <c r="C620" s="34" t="s">
        <v>1186</v>
      </c>
      <c r="D620" s="34" t="s">
        <v>1428</v>
      </c>
      <c r="E620" s="34"/>
      <c r="F620" s="34" t="s">
        <v>1188</v>
      </c>
      <c r="G620" s="34"/>
    </row>
    <row r="621" spans="1:7" x14ac:dyDescent="0.35">
      <c r="A621" s="17" t="s">
        <v>2664</v>
      </c>
      <c r="B621" s="30" t="s">
        <v>1308</v>
      </c>
      <c r="C621" s="78" t="s">
        <v>249</v>
      </c>
      <c r="D621" s="32" t="s">
        <v>249</v>
      </c>
      <c r="E621" s="79"/>
      <c r="F621" s="32" t="s">
        <v>249</v>
      </c>
      <c r="G621" s="43" t="str">
        <f t="shared" ref="G621:G636" si="12">IF($D$639=0,"",IF(D621="[for completion]","",IF(D621="","",D621/$D$639)))</f>
        <v/>
      </c>
    </row>
    <row r="622" spans="1:7" x14ac:dyDescent="0.35">
      <c r="A622" s="17" t="s">
        <v>2665</v>
      </c>
      <c r="B622" s="30" t="s">
        <v>1310</v>
      </c>
      <c r="C622" s="78" t="s">
        <v>249</v>
      </c>
      <c r="D622" s="32" t="s">
        <v>249</v>
      </c>
      <c r="E622" s="79"/>
      <c r="F622" s="32" t="s">
        <v>249</v>
      </c>
      <c r="G622" s="43" t="str">
        <f t="shared" si="12"/>
        <v/>
      </c>
    </row>
    <row r="623" spans="1:7" x14ac:dyDescent="0.35">
      <c r="A623" s="17" t="s">
        <v>2666</v>
      </c>
      <c r="B623" s="30" t="s">
        <v>1312</v>
      </c>
      <c r="C623" s="78" t="s">
        <v>249</v>
      </c>
      <c r="D623" s="32" t="s">
        <v>249</v>
      </c>
      <c r="E623" s="79"/>
      <c r="F623" s="32" t="s">
        <v>249</v>
      </c>
      <c r="G623" s="43" t="str">
        <f t="shared" si="12"/>
        <v/>
      </c>
    </row>
    <row r="624" spans="1:7" x14ac:dyDescent="0.35">
      <c r="A624" s="17" t="s">
        <v>2667</v>
      </c>
      <c r="B624" s="30" t="s">
        <v>1314</v>
      </c>
      <c r="C624" s="78" t="s">
        <v>249</v>
      </c>
      <c r="D624" s="32" t="s">
        <v>249</v>
      </c>
      <c r="E624" s="79"/>
      <c r="F624" s="32" t="s">
        <v>249</v>
      </c>
      <c r="G624" s="43" t="str">
        <f t="shared" si="12"/>
        <v/>
      </c>
    </row>
    <row r="625" spans="1:7" x14ac:dyDescent="0.35">
      <c r="A625" s="17" t="s">
        <v>2668</v>
      </c>
      <c r="B625" s="30" t="s">
        <v>1316</v>
      </c>
      <c r="C625" s="78" t="s">
        <v>249</v>
      </c>
      <c r="D625" s="32" t="s">
        <v>249</v>
      </c>
      <c r="E625" s="79"/>
      <c r="F625" s="32" t="s">
        <v>249</v>
      </c>
      <c r="G625" s="43" t="str">
        <f t="shared" si="12"/>
        <v/>
      </c>
    </row>
    <row r="626" spans="1:7" x14ac:dyDescent="0.35">
      <c r="A626" s="17" t="s">
        <v>2669</v>
      </c>
      <c r="B626" s="30" t="s">
        <v>1318</v>
      </c>
      <c r="C626" s="78" t="s">
        <v>249</v>
      </c>
      <c r="D626" s="32" t="s">
        <v>249</v>
      </c>
      <c r="E626" s="79"/>
      <c r="F626" s="32" t="s">
        <v>249</v>
      </c>
      <c r="G626" s="43" t="str">
        <f t="shared" si="12"/>
        <v/>
      </c>
    </row>
    <row r="627" spans="1:7" x14ac:dyDescent="0.35">
      <c r="A627" s="17" t="s">
        <v>2670</v>
      </c>
      <c r="B627" s="30" t="s">
        <v>1320</v>
      </c>
      <c r="C627" s="78" t="s">
        <v>249</v>
      </c>
      <c r="D627" s="32" t="s">
        <v>249</v>
      </c>
      <c r="E627" s="79"/>
      <c r="F627" s="32" t="s">
        <v>249</v>
      </c>
      <c r="G627" s="43" t="str">
        <f t="shared" si="12"/>
        <v/>
      </c>
    </row>
    <row r="628" spans="1:7" x14ac:dyDescent="0.35">
      <c r="A628" s="17" t="s">
        <v>2671</v>
      </c>
      <c r="B628" s="30" t="s">
        <v>1322</v>
      </c>
      <c r="C628" s="78" t="s">
        <v>249</v>
      </c>
      <c r="D628" s="32" t="s">
        <v>249</v>
      </c>
      <c r="E628" s="79"/>
      <c r="F628" s="32" t="s">
        <v>249</v>
      </c>
      <c r="G628" s="43" t="str">
        <f t="shared" si="12"/>
        <v/>
      </c>
    </row>
    <row r="629" spans="1:7" x14ac:dyDescent="0.35">
      <c r="A629" s="17" t="s">
        <v>2672</v>
      </c>
      <c r="B629" s="30" t="s">
        <v>1324</v>
      </c>
      <c r="C629" s="78" t="s">
        <v>249</v>
      </c>
      <c r="D629" s="32" t="s">
        <v>249</v>
      </c>
      <c r="E629" s="79"/>
      <c r="F629" s="32" t="s">
        <v>249</v>
      </c>
      <c r="G629" s="43" t="str">
        <f t="shared" si="12"/>
        <v/>
      </c>
    </row>
    <row r="630" spans="1:7" x14ac:dyDescent="0.35">
      <c r="A630" s="17" t="s">
        <v>2673</v>
      </c>
      <c r="B630" s="30" t="s">
        <v>1326</v>
      </c>
      <c r="C630" s="78" t="s">
        <v>249</v>
      </c>
      <c r="D630" s="32" t="s">
        <v>249</v>
      </c>
      <c r="E630" s="79"/>
      <c r="F630" s="32" t="s">
        <v>249</v>
      </c>
      <c r="G630" s="43" t="str">
        <f t="shared" si="12"/>
        <v/>
      </c>
    </row>
    <row r="631" spans="1:7" x14ac:dyDescent="0.35">
      <c r="A631" s="17" t="s">
        <v>2674</v>
      </c>
      <c r="B631" s="30" t="s">
        <v>1328</v>
      </c>
      <c r="C631" s="78" t="s">
        <v>249</v>
      </c>
      <c r="D631" s="32" t="s">
        <v>249</v>
      </c>
      <c r="E631" s="79"/>
      <c r="F631" s="32" t="s">
        <v>249</v>
      </c>
      <c r="G631" s="43" t="str">
        <f t="shared" si="12"/>
        <v/>
      </c>
    </row>
    <row r="632" spans="1:7" x14ac:dyDescent="0.35">
      <c r="A632" s="17" t="s">
        <v>2675</v>
      </c>
      <c r="B632" s="30" t="s">
        <v>1330</v>
      </c>
      <c r="C632" s="78" t="s">
        <v>249</v>
      </c>
      <c r="D632" s="32" t="s">
        <v>249</v>
      </c>
      <c r="E632" s="79"/>
      <c r="F632" s="32" t="s">
        <v>249</v>
      </c>
      <c r="G632" s="43" t="str">
        <f t="shared" si="12"/>
        <v/>
      </c>
    </row>
    <row r="633" spans="1:7" x14ac:dyDescent="0.35">
      <c r="A633" s="17" t="s">
        <v>2676</v>
      </c>
      <c r="B633" s="30" t="s">
        <v>312</v>
      </c>
      <c r="C633" s="78" t="s">
        <v>249</v>
      </c>
      <c r="D633" s="32" t="s">
        <v>249</v>
      </c>
      <c r="E633" s="79"/>
      <c r="F633" s="32" t="s">
        <v>249</v>
      </c>
      <c r="G633" s="43" t="str">
        <f t="shared" si="12"/>
        <v/>
      </c>
    </row>
    <row r="634" spans="1:7" x14ac:dyDescent="0.35">
      <c r="A634" s="17" t="s">
        <v>2677</v>
      </c>
      <c r="B634" s="30" t="s">
        <v>1096</v>
      </c>
      <c r="C634" s="78" t="s">
        <v>249</v>
      </c>
      <c r="D634" s="32" t="s">
        <v>249</v>
      </c>
      <c r="E634" s="79"/>
      <c r="F634" s="32" t="s">
        <v>249</v>
      </c>
      <c r="G634" s="43" t="str">
        <f t="shared" si="12"/>
        <v/>
      </c>
    </row>
    <row r="635" spans="1:7" x14ac:dyDescent="0.35">
      <c r="A635" s="17" t="s">
        <v>2678</v>
      </c>
      <c r="B635" s="30" t="s">
        <v>314</v>
      </c>
      <c r="C635" s="38">
        <f>SUM(C621:C634)</f>
        <v>0</v>
      </c>
      <c r="D635" s="17">
        <f>SUM(D621:D634)</f>
        <v>0</v>
      </c>
      <c r="E635" s="11"/>
      <c r="F635" s="38"/>
      <c r="G635" s="43" t="str">
        <f t="shared" si="12"/>
        <v/>
      </c>
    </row>
    <row r="636" spans="1:7" x14ac:dyDescent="0.35">
      <c r="A636" s="17" t="s">
        <v>2679</v>
      </c>
      <c r="B636" s="17" t="s">
        <v>1199</v>
      </c>
      <c r="F636" s="32" t="s">
        <v>249</v>
      </c>
      <c r="G636" s="43" t="str">
        <f t="shared" si="12"/>
        <v/>
      </c>
    </row>
    <row r="637" spans="1:7" x14ac:dyDescent="0.35">
      <c r="A637" s="17" t="s">
        <v>2680</v>
      </c>
      <c r="B637" s="87"/>
      <c r="C637" s="17"/>
      <c r="D637" s="17"/>
      <c r="E637" s="11"/>
      <c r="F637" s="43"/>
      <c r="G637" s="43"/>
    </row>
    <row r="638" spans="1:7" x14ac:dyDescent="0.35">
      <c r="A638" s="17" t="s">
        <v>2681</v>
      </c>
      <c r="B638" s="30"/>
      <c r="C638" s="17"/>
      <c r="D638" s="17"/>
      <c r="E638" s="11"/>
      <c r="F638" s="43"/>
      <c r="G638" s="43"/>
    </row>
    <row r="639" spans="1:7" x14ac:dyDescent="0.35">
      <c r="A639" s="17" t="s">
        <v>2682</v>
      </c>
      <c r="B639" s="30"/>
      <c r="C639" s="17"/>
      <c r="D639" s="17"/>
      <c r="E639" s="11"/>
      <c r="F639" s="110"/>
      <c r="G639" s="110"/>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20"/>
  <sheetViews>
    <sheetView zoomScale="75" zoomScaleNormal="75" workbookViewId="0"/>
  </sheetViews>
  <sheetFormatPr defaultRowHeight="14.5" x14ac:dyDescent="0.35"/>
  <cols>
    <col min="1" max="1" width="30.54296875" customWidth="1"/>
    <col min="2" max="2" width="50.453125" customWidth="1"/>
    <col min="3" max="3" width="34.81640625" customWidth="1"/>
    <col min="4" max="4" width="26.1796875" customWidth="1"/>
    <col min="5" max="5" width="8.54296875" customWidth="1"/>
    <col min="6" max="6" width="42.26953125" customWidth="1"/>
    <col min="7" max="7" width="42.81640625" customWidth="1"/>
  </cols>
  <sheetData>
    <row r="1" spans="1:7" ht="31" x14ac:dyDescent="0.35">
      <c r="A1" s="195" t="s">
        <v>2792</v>
      </c>
      <c r="B1" s="195"/>
      <c r="C1" s="203"/>
      <c r="D1" s="203"/>
      <c r="E1" s="203"/>
      <c r="F1" s="191" t="s">
        <v>3086</v>
      </c>
    </row>
    <row r="2" spans="1:7" ht="15" thickBot="1" x14ac:dyDescent="0.4">
      <c r="A2" s="203"/>
      <c r="B2" s="203"/>
      <c r="C2" s="203"/>
      <c r="D2" s="203"/>
      <c r="E2" s="203"/>
      <c r="F2" s="203"/>
    </row>
    <row r="3" spans="1:7" ht="19" thickBot="1" x14ac:dyDescent="0.4">
      <c r="A3" s="220"/>
      <c r="B3" s="253" t="s">
        <v>236</v>
      </c>
      <c r="C3" s="252" t="s">
        <v>237</v>
      </c>
      <c r="D3" s="220"/>
      <c r="E3" s="220"/>
      <c r="F3" s="220"/>
      <c r="G3" s="220"/>
    </row>
    <row r="4" spans="1:7" ht="15" thickBot="1" x14ac:dyDescent="0.4"/>
    <row r="5" spans="1:7" ht="18.5" x14ac:dyDescent="0.35">
      <c r="B5" s="196" t="s">
        <v>2793</v>
      </c>
      <c r="C5" s="221"/>
      <c r="E5" s="222"/>
      <c r="F5" s="222"/>
    </row>
    <row r="6" spans="1:7" ht="18.5" x14ac:dyDescent="0.35">
      <c r="B6" s="219" t="s">
        <v>2794</v>
      </c>
      <c r="C6" s="221"/>
      <c r="E6" s="222"/>
      <c r="F6" s="222"/>
    </row>
    <row r="7" spans="1:7" ht="15" thickBot="1" x14ac:dyDescent="0.4">
      <c r="B7" s="197" t="s">
        <v>2795</v>
      </c>
    </row>
    <row r="8" spans="1:7" x14ac:dyDescent="0.35">
      <c r="A8" s="204"/>
      <c r="B8" s="225"/>
      <c r="C8" s="204"/>
      <c r="D8" s="204"/>
      <c r="E8" s="204"/>
      <c r="F8" s="204"/>
      <c r="G8" s="203"/>
    </row>
    <row r="9" spans="1:7" ht="18.5" x14ac:dyDescent="0.35">
      <c r="A9" s="201"/>
      <c r="B9" s="403" t="s">
        <v>2796</v>
      </c>
      <c r="C9" s="403"/>
      <c r="D9" s="205"/>
      <c r="E9" s="205"/>
      <c r="F9" s="205"/>
      <c r="G9" s="205"/>
    </row>
    <row r="10" spans="1:7" x14ac:dyDescent="0.35">
      <c r="A10" s="200"/>
      <c r="B10" s="200" t="s">
        <v>2066</v>
      </c>
      <c r="C10" s="200" t="s">
        <v>278</v>
      </c>
      <c r="D10" s="200" t="s">
        <v>2067</v>
      </c>
      <c r="E10" s="200"/>
      <c r="F10" s="200" t="s">
        <v>2797</v>
      </c>
      <c r="G10" s="200" t="s">
        <v>2798</v>
      </c>
    </row>
    <row r="11" spans="1:7" x14ac:dyDescent="0.35">
      <c r="A11" s="204" t="s">
        <v>2799</v>
      </c>
      <c r="B11" s="202" t="s">
        <v>2800</v>
      </c>
      <c r="C11" s="243" t="s">
        <v>249</v>
      </c>
      <c r="D11" s="244" t="s">
        <v>249</v>
      </c>
      <c r="F11" s="241" t="s">
        <v>737</v>
      </c>
      <c r="G11" s="241" t="s">
        <v>737</v>
      </c>
    </row>
    <row r="12" spans="1:7" x14ac:dyDescent="0.35">
      <c r="A12" s="204" t="s">
        <v>2801</v>
      </c>
      <c r="B12" s="230" t="s">
        <v>2802</v>
      </c>
      <c r="C12" s="243" t="s">
        <v>249</v>
      </c>
      <c r="D12" s="244" t="s">
        <v>249</v>
      </c>
      <c r="F12" s="241"/>
      <c r="G12" s="241"/>
    </row>
    <row r="13" spans="1:7" x14ac:dyDescent="0.35">
      <c r="A13" s="204" t="s">
        <v>2803</v>
      </c>
      <c r="B13" s="230" t="s">
        <v>2804</v>
      </c>
      <c r="C13" s="243" t="s">
        <v>249</v>
      </c>
      <c r="D13" s="244" t="s">
        <v>249</v>
      </c>
      <c r="F13" s="241"/>
      <c r="G13" s="241"/>
    </row>
    <row r="14" spans="1:7" x14ac:dyDescent="0.35">
      <c r="A14" s="204" t="s">
        <v>2805</v>
      </c>
      <c r="B14" s="230" t="s">
        <v>2806</v>
      </c>
      <c r="C14" s="243" t="s">
        <v>249</v>
      </c>
      <c r="D14" s="244" t="s">
        <v>249</v>
      </c>
      <c r="F14" s="241"/>
      <c r="G14" s="241"/>
    </row>
    <row r="15" spans="1:7" x14ac:dyDescent="0.35">
      <c r="A15" s="204"/>
      <c r="B15" s="230" t="s">
        <v>2807</v>
      </c>
      <c r="C15" s="243" t="s">
        <v>249</v>
      </c>
      <c r="D15" s="244" t="s">
        <v>249</v>
      </c>
      <c r="F15" s="241"/>
      <c r="G15" s="241"/>
    </row>
    <row r="16" spans="1:7" x14ac:dyDescent="0.35">
      <c r="A16" s="204" t="s">
        <v>2808</v>
      </c>
      <c r="B16" s="208" t="s">
        <v>2809</v>
      </c>
      <c r="C16" s="243" t="s">
        <v>249</v>
      </c>
      <c r="D16" s="244" t="s">
        <v>249</v>
      </c>
      <c r="F16" s="241" t="s">
        <v>737</v>
      </c>
      <c r="G16" s="241" t="s">
        <v>737</v>
      </c>
    </row>
    <row r="17" spans="1:7" x14ac:dyDescent="0.35">
      <c r="A17" s="204" t="s">
        <v>2810</v>
      </c>
      <c r="B17" s="230" t="s">
        <v>2802</v>
      </c>
      <c r="C17" s="243" t="s">
        <v>249</v>
      </c>
      <c r="D17" s="244" t="s">
        <v>249</v>
      </c>
      <c r="F17" s="241"/>
      <c r="G17" s="241"/>
    </row>
    <row r="18" spans="1:7" x14ac:dyDescent="0.35">
      <c r="A18" s="204" t="s">
        <v>2811</v>
      </c>
      <c r="B18" s="230" t="s">
        <v>2804</v>
      </c>
      <c r="C18" s="243" t="s">
        <v>249</v>
      </c>
      <c r="D18" s="244" t="s">
        <v>249</v>
      </c>
      <c r="F18" s="241"/>
      <c r="G18" s="241"/>
    </row>
    <row r="19" spans="1:7" x14ac:dyDescent="0.35">
      <c r="A19" s="204" t="s">
        <v>2812</v>
      </c>
      <c r="B19" s="230" t="s">
        <v>2806</v>
      </c>
      <c r="C19" s="243" t="s">
        <v>249</v>
      </c>
      <c r="D19" s="244" t="s">
        <v>249</v>
      </c>
      <c r="F19" s="241"/>
      <c r="G19" s="241"/>
    </row>
    <row r="20" spans="1:7" x14ac:dyDescent="0.35">
      <c r="A20" s="204"/>
      <c r="B20" s="230" t="s">
        <v>2807</v>
      </c>
      <c r="C20" s="243" t="s">
        <v>249</v>
      </c>
      <c r="D20" s="244" t="s">
        <v>249</v>
      </c>
      <c r="F20" s="241"/>
      <c r="G20" s="241"/>
    </row>
    <row r="21" spans="1:7" x14ac:dyDescent="0.35">
      <c r="A21" s="204" t="s">
        <v>2813</v>
      </c>
      <c r="B21" s="208" t="s">
        <v>2075</v>
      </c>
      <c r="C21" s="243" t="s">
        <v>249</v>
      </c>
      <c r="D21" s="244" t="s">
        <v>249</v>
      </c>
      <c r="F21" s="241" t="s">
        <v>737</v>
      </c>
      <c r="G21" s="241" t="s">
        <v>737</v>
      </c>
    </row>
    <row r="22" spans="1:7" x14ac:dyDescent="0.35">
      <c r="A22" s="204" t="s">
        <v>2814</v>
      </c>
      <c r="B22" s="208" t="s">
        <v>2815</v>
      </c>
      <c r="C22" s="240">
        <v>0</v>
      </c>
      <c r="D22" s="226">
        <v>0</v>
      </c>
      <c r="F22" s="241">
        <v>0</v>
      </c>
      <c r="G22" s="241">
        <v>0</v>
      </c>
    </row>
    <row r="23" spans="1:7" x14ac:dyDescent="0.35">
      <c r="A23" s="208" t="s">
        <v>2816</v>
      </c>
      <c r="B23" s="245" t="s">
        <v>316</v>
      </c>
      <c r="C23" s="240"/>
      <c r="D23" s="226"/>
      <c r="F23" s="241"/>
      <c r="G23" s="241"/>
    </row>
    <row r="24" spans="1:7" x14ac:dyDescent="0.35">
      <c r="A24" s="208" t="s">
        <v>2817</v>
      </c>
      <c r="B24" s="245" t="s">
        <v>316</v>
      </c>
      <c r="C24" s="240"/>
      <c r="D24" s="226"/>
      <c r="F24" s="241"/>
      <c r="G24" s="241"/>
    </row>
    <row r="25" spans="1:7" x14ac:dyDescent="0.35">
      <c r="A25" s="208" t="s">
        <v>2818</v>
      </c>
      <c r="B25" s="245" t="s">
        <v>316</v>
      </c>
      <c r="C25" s="240"/>
      <c r="D25" s="226"/>
      <c r="F25" s="241"/>
      <c r="G25" s="241"/>
    </row>
    <row r="26" spans="1:7" x14ac:dyDescent="0.35">
      <c r="A26" s="208" t="s">
        <v>2819</v>
      </c>
      <c r="B26" s="245" t="s">
        <v>316</v>
      </c>
      <c r="C26" s="240"/>
      <c r="D26" s="226"/>
      <c r="F26" s="241"/>
      <c r="G26" s="241"/>
    </row>
    <row r="27" spans="1:7" x14ac:dyDescent="0.35">
      <c r="A27" s="208" t="s">
        <v>2820</v>
      </c>
      <c r="B27" s="245" t="s">
        <v>316</v>
      </c>
      <c r="C27" s="240"/>
      <c r="D27" s="226"/>
      <c r="F27" s="241"/>
      <c r="G27" s="241"/>
    </row>
    <row r="28" spans="1:7" x14ac:dyDescent="0.35">
      <c r="A28" s="208"/>
      <c r="B28" s="245"/>
      <c r="C28" s="240"/>
      <c r="D28" s="226"/>
      <c r="F28" s="241"/>
      <c r="G28" s="241"/>
    </row>
    <row r="29" spans="1:7" x14ac:dyDescent="0.35">
      <c r="A29" s="208"/>
      <c r="B29" s="245"/>
      <c r="C29" s="240"/>
      <c r="D29" s="226"/>
      <c r="F29" s="241"/>
      <c r="G29" s="241"/>
    </row>
    <row r="30" spans="1:7" x14ac:dyDescent="0.35">
      <c r="A30" s="200"/>
      <c r="B30" s="200" t="s">
        <v>2821</v>
      </c>
      <c r="C30" s="200" t="s">
        <v>278</v>
      </c>
      <c r="D30" s="200" t="s">
        <v>2067</v>
      </c>
      <c r="E30" s="200"/>
      <c r="F30" s="200" t="s">
        <v>2797</v>
      </c>
      <c r="G30" s="200" t="s">
        <v>2798</v>
      </c>
    </row>
    <row r="31" spans="1:7" x14ac:dyDescent="0.35">
      <c r="A31" s="204" t="s">
        <v>2822</v>
      </c>
      <c r="B31" s="240" t="s">
        <v>2823</v>
      </c>
      <c r="C31" s="243" t="s">
        <v>249</v>
      </c>
      <c r="D31" s="244" t="s">
        <v>249</v>
      </c>
      <c r="F31" s="241" t="s">
        <v>737</v>
      </c>
      <c r="G31" s="241" t="s">
        <v>737</v>
      </c>
    </row>
    <row r="32" spans="1:7" x14ac:dyDescent="0.35">
      <c r="A32" s="204" t="s">
        <v>2824</v>
      </c>
      <c r="B32" s="240" t="s">
        <v>2825</v>
      </c>
      <c r="C32" s="243" t="s">
        <v>249</v>
      </c>
      <c r="D32" s="244" t="s">
        <v>249</v>
      </c>
      <c r="F32" s="241" t="s">
        <v>737</v>
      </c>
      <c r="G32" s="241" t="s">
        <v>737</v>
      </c>
    </row>
    <row r="33" spans="1:7" x14ac:dyDescent="0.35">
      <c r="A33" s="204" t="s">
        <v>2826</v>
      </c>
      <c r="B33" s="240" t="s">
        <v>2827</v>
      </c>
      <c r="C33" s="243" t="s">
        <v>249</v>
      </c>
      <c r="D33" s="244" t="s">
        <v>249</v>
      </c>
      <c r="F33" s="241" t="s">
        <v>737</v>
      </c>
      <c r="G33" s="241" t="s">
        <v>737</v>
      </c>
    </row>
    <row r="34" spans="1:7" ht="29" x14ac:dyDescent="0.35">
      <c r="A34" s="204" t="s">
        <v>2828</v>
      </c>
      <c r="B34" s="240" t="s">
        <v>2829</v>
      </c>
      <c r="C34" s="243" t="s">
        <v>249</v>
      </c>
      <c r="D34" s="244" t="s">
        <v>249</v>
      </c>
      <c r="F34" s="241" t="s">
        <v>737</v>
      </c>
      <c r="G34" s="241" t="s">
        <v>737</v>
      </c>
    </row>
    <row r="35" spans="1:7" x14ac:dyDescent="0.35">
      <c r="A35" s="204" t="s">
        <v>2830</v>
      </c>
      <c r="B35" s="240" t="s">
        <v>2831</v>
      </c>
      <c r="C35" s="243" t="s">
        <v>249</v>
      </c>
      <c r="D35" s="244" t="s">
        <v>249</v>
      </c>
      <c r="F35" s="241" t="s">
        <v>737</v>
      </c>
      <c r="G35" s="241" t="s">
        <v>737</v>
      </c>
    </row>
    <row r="36" spans="1:7" x14ac:dyDescent="0.35">
      <c r="A36" s="204" t="s">
        <v>2832</v>
      </c>
      <c r="B36" s="240" t="s">
        <v>2833</v>
      </c>
      <c r="C36" s="243" t="s">
        <v>249</v>
      </c>
      <c r="D36" s="244" t="s">
        <v>249</v>
      </c>
      <c r="F36" s="241" t="s">
        <v>737</v>
      </c>
      <c r="G36" s="241" t="s">
        <v>737</v>
      </c>
    </row>
    <row r="37" spans="1:7" x14ac:dyDescent="0.35">
      <c r="A37" s="204" t="s">
        <v>2834</v>
      </c>
      <c r="B37" s="240" t="s">
        <v>2835</v>
      </c>
      <c r="C37" s="243" t="s">
        <v>249</v>
      </c>
      <c r="D37" s="244" t="s">
        <v>249</v>
      </c>
      <c r="F37" s="241" t="s">
        <v>737</v>
      </c>
      <c r="G37" s="241" t="s">
        <v>737</v>
      </c>
    </row>
    <row r="38" spans="1:7" x14ac:dyDescent="0.35">
      <c r="A38" s="204" t="s">
        <v>2836</v>
      </c>
      <c r="B38" s="240" t="s">
        <v>2837</v>
      </c>
      <c r="C38" s="243" t="s">
        <v>249</v>
      </c>
      <c r="D38" s="244" t="s">
        <v>249</v>
      </c>
      <c r="F38" s="241" t="s">
        <v>737</v>
      </c>
      <c r="G38" s="241" t="s">
        <v>737</v>
      </c>
    </row>
    <row r="39" spans="1:7" ht="43.5" x14ac:dyDescent="0.35">
      <c r="A39" s="204" t="s">
        <v>2838</v>
      </c>
      <c r="B39" s="240" t="s">
        <v>2839</v>
      </c>
      <c r="C39" s="243" t="s">
        <v>249</v>
      </c>
      <c r="D39" s="244" t="s">
        <v>249</v>
      </c>
      <c r="F39" s="241" t="s">
        <v>737</v>
      </c>
      <c r="G39" s="241" t="s">
        <v>737</v>
      </c>
    </row>
    <row r="40" spans="1:7" x14ac:dyDescent="0.35">
      <c r="A40" s="204" t="s">
        <v>2840</v>
      </c>
      <c r="B40" s="240" t="s">
        <v>2841</v>
      </c>
      <c r="C40" s="243" t="s">
        <v>249</v>
      </c>
      <c r="D40" s="244" t="s">
        <v>249</v>
      </c>
      <c r="F40" s="241" t="s">
        <v>737</v>
      </c>
      <c r="G40" s="241" t="s">
        <v>737</v>
      </c>
    </row>
    <row r="41" spans="1:7" x14ac:dyDescent="0.35">
      <c r="A41" s="204" t="s">
        <v>2842</v>
      </c>
      <c r="B41" s="240" t="s">
        <v>2843</v>
      </c>
      <c r="C41" s="243" t="s">
        <v>249</v>
      </c>
      <c r="D41" s="244" t="s">
        <v>249</v>
      </c>
      <c r="F41" s="241" t="s">
        <v>737</v>
      </c>
      <c r="G41" s="241" t="s">
        <v>737</v>
      </c>
    </row>
    <row r="42" spans="1:7" x14ac:dyDescent="0.35">
      <c r="A42" s="204" t="s">
        <v>2844</v>
      </c>
      <c r="B42" s="240" t="s">
        <v>2845</v>
      </c>
      <c r="C42" s="243" t="s">
        <v>249</v>
      </c>
      <c r="D42" s="244" t="s">
        <v>249</v>
      </c>
      <c r="F42" s="241" t="s">
        <v>737</v>
      </c>
      <c r="G42" s="241" t="s">
        <v>737</v>
      </c>
    </row>
    <row r="43" spans="1:7" ht="29" x14ac:dyDescent="0.35">
      <c r="A43" s="204" t="s">
        <v>2846</v>
      </c>
      <c r="B43" s="215" t="s">
        <v>2847</v>
      </c>
      <c r="C43" s="243" t="s">
        <v>249</v>
      </c>
      <c r="D43" s="244" t="s">
        <v>249</v>
      </c>
      <c r="F43" s="241" t="s">
        <v>737</v>
      </c>
      <c r="G43" s="241" t="s">
        <v>737</v>
      </c>
    </row>
    <row r="44" spans="1:7" x14ac:dyDescent="0.35">
      <c r="A44" s="204" t="s">
        <v>2848</v>
      </c>
      <c r="B44" s="215" t="s">
        <v>2849</v>
      </c>
      <c r="C44" s="243" t="s">
        <v>249</v>
      </c>
      <c r="D44" s="244" t="s">
        <v>249</v>
      </c>
      <c r="F44" s="241" t="s">
        <v>737</v>
      </c>
      <c r="G44" s="241" t="s">
        <v>737</v>
      </c>
    </row>
    <row r="45" spans="1:7" x14ac:dyDescent="0.35">
      <c r="A45" s="204" t="s">
        <v>2850</v>
      </c>
      <c r="B45" s="215" t="s">
        <v>2851</v>
      </c>
      <c r="C45" s="243" t="s">
        <v>249</v>
      </c>
      <c r="D45" s="244" t="s">
        <v>249</v>
      </c>
      <c r="F45" s="241"/>
      <c r="G45" s="241"/>
    </row>
    <row r="46" spans="1:7" x14ac:dyDescent="0.35">
      <c r="A46" s="204" t="s">
        <v>2852</v>
      </c>
      <c r="B46" s="215" t="s">
        <v>3100</v>
      </c>
      <c r="C46" s="243" t="s">
        <v>249</v>
      </c>
      <c r="D46" s="244" t="s">
        <v>249</v>
      </c>
      <c r="F46" s="241" t="s">
        <v>737</v>
      </c>
      <c r="G46" s="241" t="s">
        <v>737</v>
      </c>
    </row>
    <row r="47" spans="1:7" x14ac:dyDescent="0.35">
      <c r="A47" s="204" t="s">
        <v>3099</v>
      </c>
      <c r="B47" s="208" t="s">
        <v>2815</v>
      </c>
      <c r="C47" s="240">
        <v>0</v>
      </c>
      <c r="D47" s="226">
        <v>0</v>
      </c>
      <c r="F47" s="241">
        <v>0</v>
      </c>
      <c r="G47" s="241">
        <v>0</v>
      </c>
    </row>
    <row r="48" spans="1:7" x14ac:dyDescent="0.35">
      <c r="A48" s="215"/>
      <c r="B48" s="215"/>
      <c r="C48" s="215"/>
      <c r="D48" s="215"/>
      <c r="F48" s="208"/>
      <c r="G48" s="208"/>
    </row>
    <row r="49" spans="1:7" ht="18.5" x14ac:dyDescent="0.35">
      <c r="A49" s="205"/>
      <c r="B49" s="205" t="s">
        <v>2795</v>
      </c>
      <c r="C49" s="223"/>
      <c r="D49" s="223"/>
      <c r="E49" s="223"/>
      <c r="F49" s="223"/>
      <c r="G49" s="224"/>
    </row>
    <row r="50" spans="1:7" x14ac:dyDescent="0.35">
      <c r="A50" s="200"/>
      <c r="B50" s="246" t="s">
        <v>1453</v>
      </c>
      <c r="C50" s="200"/>
      <c r="D50" s="200"/>
      <c r="E50" s="200"/>
      <c r="F50" s="247"/>
      <c r="G50" s="247"/>
    </row>
    <row r="51" spans="1:7" x14ac:dyDescent="0.35">
      <c r="A51" s="204" t="s">
        <v>2853</v>
      </c>
      <c r="B51" s="204" t="s">
        <v>1455</v>
      </c>
      <c r="C51" s="239" t="s">
        <v>249</v>
      </c>
      <c r="E51" s="208"/>
      <c r="F51" s="208"/>
    </row>
    <row r="52" spans="1:7" x14ac:dyDescent="0.35">
      <c r="A52" s="204" t="s">
        <v>2854</v>
      </c>
      <c r="B52" s="230" t="s">
        <v>783</v>
      </c>
      <c r="C52" s="239"/>
      <c r="E52" s="208"/>
      <c r="F52" s="208"/>
    </row>
    <row r="53" spans="1:7" x14ac:dyDescent="0.35">
      <c r="A53" s="204" t="s">
        <v>2855</v>
      </c>
      <c r="B53" s="230" t="s">
        <v>785</v>
      </c>
      <c r="C53" s="239"/>
      <c r="E53" s="208"/>
      <c r="F53" s="208"/>
    </row>
    <row r="54" spans="1:7" x14ac:dyDescent="0.35">
      <c r="A54" s="204" t="s">
        <v>2856</v>
      </c>
      <c r="E54" s="208"/>
      <c r="F54" s="208"/>
    </row>
    <row r="55" spans="1:7" x14ac:dyDescent="0.35">
      <c r="A55" s="204" t="s">
        <v>2857</v>
      </c>
      <c r="E55" s="208"/>
      <c r="F55" s="208"/>
    </row>
    <row r="56" spans="1:7" x14ac:dyDescent="0.35">
      <c r="A56" s="204" t="s">
        <v>2858</v>
      </c>
      <c r="E56" s="208"/>
      <c r="F56" s="208"/>
    </row>
    <row r="57" spans="1:7" x14ac:dyDescent="0.35">
      <c r="A57" s="204" t="s">
        <v>2859</v>
      </c>
      <c r="E57" s="208"/>
      <c r="F57" s="208"/>
    </row>
    <row r="58" spans="1:7" x14ac:dyDescent="0.35">
      <c r="A58" s="204" t="s">
        <v>2860</v>
      </c>
      <c r="E58" s="208"/>
      <c r="F58" s="208"/>
    </row>
    <row r="59" spans="1:7" x14ac:dyDescent="0.35">
      <c r="A59" s="200"/>
      <c r="B59" s="200" t="s">
        <v>1463</v>
      </c>
      <c r="C59" s="200" t="s">
        <v>950</v>
      </c>
      <c r="D59" s="200" t="s">
        <v>1464</v>
      </c>
      <c r="E59" s="200"/>
      <c r="F59" s="200" t="s">
        <v>1465</v>
      </c>
      <c r="G59" s="200" t="s">
        <v>1466</v>
      </c>
    </row>
    <row r="60" spans="1:7" x14ac:dyDescent="0.35">
      <c r="A60" s="204" t="s">
        <v>2861</v>
      </c>
      <c r="B60" s="204" t="s">
        <v>1468</v>
      </c>
      <c r="C60" s="238" t="s">
        <v>249</v>
      </c>
      <c r="D60" s="206"/>
      <c r="E60" s="206"/>
      <c r="F60" s="232"/>
      <c r="G60" s="232"/>
    </row>
    <row r="61" spans="1:7" x14ac:dyDescent="0.35">
      <c r="A61" s="206"/>
      <c r="B61" s="210"/>
      <c r="C61" s="206"/>
      <c r="D61" s="206"/>
      <c r="E61" s="206"/>
      <c r="F61" s="232"/>
      <c r="G61" s="232"/>
    </row>
    <row r="62" spans="1:7" x14ac:dyDescent="0.35">
      <c r="B62" s="204" t="s">
        <v>955</v>
      </c>
      <c r="C62" s="206"/>
      <c r="D62" s="206"/>
      <c r="E62" s="206"/>
      <c r="F62" s="232"/>
      <c r="G62" s="232"/>
    </row>
    <row r="63" spans="1:7" x14ac:dyDescent="0.35">
      <c r="A63" s="204" t="s">
        <v>2862</v>
      </c>
      <c r="B63" s="208" t="s">
        <v>890</v>
      </c>
      <c r="C63" s="238" t="s">
        <v>249</v>
      </c>
      <c r="D63" s="239" t="s">
        <v>249</v>
      </c>
      <c r="E63" s="208"/>
      <c r="F63" s="241" t="s">
        <v>737</v>
      </c>
      <c r="G63" s="241" t="s">
        <v>737</v>
      </c>
    </row>
    <row r="64" spans="1:7" x14ac:dyDescent="0.35">
      <c r="A64" s="204" t="s">
        <v>2863</v>
      </c>
      <c r="B64" s="208" t="s">
        <v>890</v>
      </c>
      <c r="C64" s="238" t="s">
        <v>249</v>
      </c>
      <c r="D64" s="239" t="s">
        <v>249</v>
      </c>
      <c r="E64" s="208"/>
      <c r="F64" s="241" t="s">
        <v>737</v>
      </c>
      <c r="G64" s="241" t="s">
        <v>737</v>
      </c>
    </row>
    <row r="65" spans="1:7" x14ac:dyDescent="0.35">
      <c r="A65" s="204" t="s">
        <v>2864</v>
      </c>
      <c r="B65" s="208" t="s">
        <v>890</v>
      </c>
      <c r="C65" s="238" t="s">
        <v>249</v>
      </c>
      <c r="D65" s="239" t="s">
        <v>249</v>
      </c>
      <c r="F65" s="241" t="s">
        <v>737</v>
      </c>
      <c r="G65" s="241" t="s">
        <v>737</v>
      </c>
    </row>
    <row r="66" spans="1:7" x14ac:dyDescent="0.35">
      <c r="A66" s="204" t="s">
        <v>2865</v>
      </c>
      <c r="B66" s="208" t="s">
        <v>890</v>
      </c>
      <c r="C66" s="238" t="s">
        <v>249</v>
      </c>
      <c r="D66" s="239" t="s">
        <v>249</v>
      </c>
      <c r="E66" s="233"/>
      <c r="F66" s="241" t="s">
        <v>737</v>
      </c>
      <c r="G66" s="241" t="s">
        <v>737</v>
      </c>
    </row>
    <row r="67" spans="1:7" x14ac:dyDescent="0.35">
      <c r="A67" s="204" t="s">
        <v>2866</v>
      </c>
      <c r="B67" s="208" t="s">
        <v>890</v>
      </c>
      <c r="C67" s="238" t="s">
        <v>249</v>
      </c>
      <c r="D67" s="239" t="s">
        <v>249</v>
      </c>
      <c r="E67" s="233"/>
      <c r="F67" s="241" t="s">
        <v>737</v>
      </c>
      <c r="G67" s="241" t="s">
        <v>737</v>
      </c>
    </row>
    <row r="68" spans="1:7" x14ac:dyDescent="0.35">
      <c r="A68" s="204" t="s">
        <v>2867</v>
      </c>
      <c r="B68" s="208" t="s">
        <v>890</v>
      </c>
      <c r="C68" s="238" t="s">
        <v>249</v>
      </c>
      <c r="D68" s="239" t="s">
        <v>249</v>
      </c>
      <c r="E68" s="233"/>
      <c r="F68" s="241" t="s">
        <v>737</v>
      </c>
      <c r="G68" s="241" t="s">
        <v>737</v>
      </c>
    </row>
    <row r="69" spans="1:7" x14ac:dyDescent="0.35">
      <c r="A69" s="204" t="s">
        <v>2868</v>
      </c>
      <c r="B69" s="208" t="s">
        <v>890</v>
      </c>
      <c r="C69" s="238" t="s">
        <v>249</v>
      </c>
      <c r="D69" s="239" t="s">
        <v>249</v>
      </c>
      <c r="E69" s="233"/>
      <c r="F69" s="241" t="s">
        <v>737</v>
      </c>
      <c r="G69" s="241" t="s">
        <v>737</v>
      </c>
    </row>
    <row r="70" spans="1:7" x14ac:dyDescent="0.35">
      <c r="A70" s="204" t="s">
        <v>2869</v>
      </c>
      <c r="B70" s="208" t="s">
        <v>890</v>
      </c>
      <c r="C70" s="238" t="s">
        <v>249</v>
      </c>
      <c r="D70" s="239" t="s">
        <v>249</v>
      </c>
      <c r="E70" s="233"/>
      <c r="F70" s="241" t="s">
        <v>737</v>
      </c>
      <c r="G70" s="241" t="s">
        <v>737</v>
      </c>
    </row>
    <row r="71" spans="1:7" x14ac:dyDescent="0.35">
      <c r="A71" s="204" t="s">
        <v>2870</v>
      </c>
      <c r="B71" s="208" t="s">
        <v>890</v>
      </c>
      <c r="C71" s="238" t="s">
        <v>249</v>
      </c>
      <c r="D71" s="239" t="s">
        <v>249</v>
      </c>
      <c r="E71" s="233"/>
      <c r="F71" s="241" t="s">
        <v>737</v>
      </c>
      <c r="G71" s="241" t="s">
        <v>737</v>
      </c>
    </row>
    <row r="72" spans="1:7" x14ac:dyDescent="0.35">
      <c r="A72" s="204" t="s">
        <v>2871</v>
      </c>
      <c r="B72" s="208" t="s">
        <v>890</v>
      </c>
      <c r="C72" s="238" t="s">
        <v>249</v>
      </c>
      <c r="D72" s="239" t="s">
        <v>249</v>
      </c>
      <c r="E72" s="233"/>
      <c r="F72" s="241" t="s">
        <v>737</v>
      </c>
      <c r="G72" s="241" t="s">
        <v>737</v>
      </c>
    </row>
    <row r="73" spans="1:7" x14ac:dyDescent="0.35">
      <c r="A73" s="204" t="s">
        <v>2872</v>
      </c>
      <c r="B73" s="208" t="s">
        <v>890</v>
      </c>
      <c r="C73" s="238" t="s">
        <v>249</v>
      </c>
      <c r="D73" s="239" t="s">
        <v>249</v>
      </c>
      <c r="E73" s="233"/>
      <c r="F73" s="241" t="s">
        <v>737</v>
      </c>
      <c r="G73" s="241" t="s">
        <v>737</v>
      </c>
    </row>
    <row r="74" spans="1:7" x14ac:dyDescent="0.35">
      <c r="A74" s="204" t="s">
        <v>2873</v>
      </c>
      <c r="B74" s="208" t="s">
        <v>890</v>
      </c>
      <c r="C74" s="238" t="s">
        <v>249</v>
      </c>
      <c r="D74" s="239" t="s">
        <v>249</v>
      </c>
      <c r="E74" s="233"/>
      <c r="F74" s="241" t="s">
        <v>737</v>
      </c>
      <c r="G74" s="241" t="s">
        <v>737</v>
      </c>
    </row>
    <row r="75" spans="1:7" x14ac:dyDescent="0.35">
      <c r="A75" s="204" t="s">
        <v>2874</v>
      </c>
      <c r="B75" s="208" t="s">
        <v>890</v>
      </c>
      <c r="C75" s="238" t="s">
        <v>249</v>
      </c>
      <c r="D75" s="239" t="s">
        <v>249</v>
      </c>
      <c r="E75" s="233"/>
      <c r="F75" s="241" t="s">
        <v>737</v>
      </c>
      <c r="G75" s="241" t="s">
        <v>737</v>
      </c>
    </row>
    <row r="76" spans="1:7" x14ac:dyDescent="0.35">
      <c r="A76" s="204" t="s">
        <v>2875</v>
      </c>
      <c r="B76" s="208" t="s">
        <v>890</v>
      </c>
      <c r="C76" s="238" t="s">
        <v>249</v>
      </c>
      <c r="D76" s="239" t="s">
        <v>249</v>
      </c>
      <c r="E76" s="233"/>
      <c r="F76" s="241" t="s">
        <v>737</v>
      </c>
      <c r="G76" s="241" t="s">
        <v>737</v>
      </c>
    </row>
    <row r="77" spans="1:7" x14ac:dyDescent="0.35">
      <c r="A77" s="204" t="s">
        <v>2876</v>
      </c>
      <c r="B77" s="208" t="s">
        <v>890</v>
      </c>
      <c r="C77" s="238" t="s">
        <v>249</v>
      </c>
      <c r="D77" s="239" t="s">
        <v>249</v>
      </c>
      <c r="E77" s="233"/>
      <c r="F77" s="241" t="s">
        <v>737</v>
      </c>
      <c r="G77" s="241" t="s">
        <v>737</v>
      </c>
    </row>
    <row r="78" spans="1:7" x14ac:dyDescent="0.35">
      <c r="A78" s="204" t="s">
        <v>2877</v>
      </c>
      <c r="B78" s="228" t="s">
        <v>314</v>
      </c>
      <c r="C78" s="240">
        <v>0</v>
      </c>
      <c r="D78" s="226">
        <v>0</v>
      </c>
      <c r="E78" s="233"/>
      <c r="F78" s="242">
        <v>0</v>
      </c>
      <c r="G78" s="242">
        <v>0</v>
      </c>
    </row>
    <row r="79" spans="1:7" x14ac:dyDescent="0.35">
      <c r="A79" s="200"/>
      <c r="B79" s="246" t="s">
        <v>1485</v>
      </c>
      <c r="C79" s="200" t="s">
        <v>278</v>
      </c>
      <c r="D79" s="200"/>
      <c r="E79" s="248"/>
      <c r="F79" s="200" t="s">
        <v>1465</v>
      </c>
      <c r="G79" s="200"/>
    </row>
    <row r="80" spans="1:7" x14ac:dyDescent="0.35">
      <c r="A80" s="204" t="s">
        <v>2878</v>
      </c>
      <c r="B80" s="208" t="s">
        <v>1487</v>
      </c>
      <c r="C80" s="238" t="s">
        <v>249</v>
      </c>
      <c r="E80" s="234"/>
      <c r="F80" s="241" t="s">
        <v>737</v>
      </c>
      <c r="G80" s="226"/>
    </row>
    <row r="81" spans="1:7" x14ac:dyDescent="0.35">
      <c r="A81" s="204" t="s">
        <v>2879</v>
      </c>
      <c r="B81" s="208" t="s">
        <v>1489</v>
      </c>
      <c r="C81" s="238" t="s">
        <v>249</v>
      </c>
      <c r="E81" s="234"/>
      <c r="F81" s="241" t="s">
        <v>737</v>
      </c>
      <c r="G81" s="226"/>
    </row>
    <row r="82" spans="1:7" x14ac:dyDescent="0.35">
      <c r="A82" s="204" t="s">
        <v>2880</v>
      </c>
      <c r="B82" s="208" t="s">
        <v>312</v>
      </c>
      <c r="C82" s="238" t="s">
        <v>249</v>
      </c>
      <c r="E82" s="233"/>
      <c r="F82" s="241" t="s">
        <v>737</v>
      </c>
      <c r="G82" s="226"/>
    </row>
    <row r="83" spans="1:7" x14ac:dyDescent="0.35">
      <c r="A83" s="204" t="s">
        <v>2881</v>
      </c>
      <c r="B83" s="228" t="s">
        <v>314</v>
      </c>
      <c r="C83" s="240">
        <v>0</v>
      </c>
      <c r="D83" s="208"/>
      <c r="E83" s="233"/>
      <c r="F83" s="242">
        <v>0</v>
      </c>
      <c r="G83" s="226"/>
    </row>
    <row r="84" spans="1:7" x14ac:dyDescent="0.35">
      <c r="A84" s="204" t="s">
        <v>2882</v>
      </c>
      <c r="B84" s="228"/>
      <c r="C84" s="208"/>
      <c r="D84" s="208"/>
      <c r="E84" s="233"/>
      <c r="F84" s="229"/>
      <c r="G84" s="226"/>
    </row>
    <row r="85" spans="1:7" x14ac:dyDescent="0.35">
      <c r="A85" s="204" t="s">
        <v>2883</v>
      </c>
      <c r="B85" s="228"/>
      <c r="C85" s="208"/>
      <c r="D85" s="208"/>
      <c r="E85" s="233"/>
      <c r="F85" s="229"/>
      <c r="G85" s="226"/>
    </row>
    <row r="86" spans="1:7" x14ac:dyDescent="0.35">
      <c r="A86" s="204" t="s">
        <v>2884</v>
      </c>
      <c r="B86" s="208"/>
      <c r="E86" s="233"/>
      <c r="F86" s="227"/>
      <c r="G86" s="226"/>
    </row>
    <row r="87" spans="1:7" x14ac:dyDescent="0.35">
      <c r="A87" s="204" t="s">
        <v>2885</v>
      </c>
      <c r="B87" s="208"/>
      <c r="E87" s="233"/>
      <c r="F87" s="227"/>
      <c r="G87" s="226"/>
    </row>
    <row r="88" spans="1:7" x14ac:dyDescent="0.35">
      <c r="A88" s="204" t="s">
        <v>2886</v>
      </c>
      <c r="B88" s="208"/>
      <c r="E88" s="233"/>
      <c r="F88" s="227"/>
      <c r="G88" s="226"/>
    </row>
    <row r="89" spans="1:7" x14ac:dyDescent="0.35">
      <c r="A89" s="200"/>
      <c r="B89" s="246" t="s">
        <v>801</v>
      </c>
      <c r="C89" s="200" t="s">
        <v>1465</v>
      </c>
      <c r="D89" s="200"/>
      <c r="E89" s="248"/>
      <c r="F89" s="247"/>
      <c r="G89" s="247"/>
    </row>
    <row r="90" spans="1:7" x14ac:dyDescent="0.35">
      <c r="A90" s="204" t="s">
        <v>2887</v>
      </c>
      <c r="B90" s="392" t="s">
        <v>803</v>
      </c>
      <c r="C90" s="393">
        <v>0</v>
      </c>
      <c r="G90" s="204"/>
    </row>
    <row r="91" spans="1:7" x14ac:dyDescent="0.35">
      <c r="A91" s="204" t="s">
        <v>2888</v>
      </c>
      <c r="B91" s="204" t="s">
        <v>805</v>
      </c>
      <c r="C91" s="237" t="s">
        <v>249</v>
      </c>
      <c r="G91" s="204"/>
    </row>
    <row r="92" spans="1:7" x14ac:dyDescent="0.35">
      <c r="A92" s="204" t="s">
        <v>2889</v>
      </c>
      <c r="B92" s="204" t="s">
        <v>807</v>
      </c>
      <c r="C92" s="237" t="s">
        <v>249</v>
      </c>
      <c r="G92" s="204"/>
    </row>
    <row r="93" spans="1:7" x14ac:dyDescent="0.35">
      <c r="A93" s="204" t="s">
        <v>2890</v>
      </c>
      <c r="B93" s="204" t="s">
        <v>809</v>
      </c>
      <c r="C93" s="237" t="s">
        <v>249</v>
      </c>
      <c r="G93" s="204"/>
    </row>
    <row r="94" spans="1:7" x14ac:dyDescent="0.35">
      <c r="A94" s="204" t="s">
        <v>2891</v>
      </c>
      <c r="B94" s="204" t="s">
        <v>811</v>
      </c>
      <c r="C94" s="237" t="s">
        <v>249</v>
      </c>
      <c r="G94" s="204"/>
    </row>
    <row r="95" spans="1:7" x14ac:dyDescent="0.35">
      <c r="A95" s="204" t="s">
        <v>2892</v>
      </c>
      <c r="B95" s="204" t="s">
        <v>813</v>
      </c>
      <c r="C95" s="237" t="s">
        <v>249</v>
      </c>
      <c r="G95" s="204"/>
    </row>
    <row r="96" spans="1:7" x14ac:dyDescent="0.35">
      <c r="A96" s="204" t="s">
        <v>2893</v>
      </c>
      <c r="B96" s="204" t="s">
        <v>815</v>
      </c>
      <c r="C96" s="237" t="s">
        <v>249</v>
      </c>
      <c r="G96" s="204"/>
    </row>
    <row r="97" spans="1:7" x14ac:dyDescent="0.35">
      <c r="A97" s="204" t="s">
        <v>2894</v>
      </c>
      <c r="B97" s="204" t="s">
        <v>817</v>
      </c>
      <c r="C97" s="237" t="s">
        <v>249</v>
      </c>
      <c r="G97" s="204"/>
    </row>
    <row r="98" spans="1:7" x14ac:dyDescent="0.35">
      <c r="A98" s="204" t="s">
        <v>2895</v>
      </c>
      <c r="B98" s="204" t="s">
        <v>819</v>
      </c>
      <c r="C98" s="237" t="s">
        <v>249</v>
      </c>
      <c r="G98" s="204"/>
    </row>
    <row r="99" spans="1:7" x14ac:dyDescent="0.35">
      <c r="A99" s="204" t="s">
        <v>2896</v>
      </c>
      <c r="B99" s="204" t="s">
        <v>821</v>
      </c>
      <c r="C99" s="237" t="s">
        <v>249</v>
      </c>
      <c r="G99" s="204"/>
    </row>
    <row r="100" spans="1:7" x14ac:dyDescent="0.35">
      <c r="A100" s="204" t="s">
        <v>2897</v>
      </c>
      <c r="B100" s="204" t="s">
        <v>823</v>
      </c>
      <c r="C100" s="237" t="s">
        <v>249</v>
      </c>
      <c r="G100" s="204"/>
    </row>
    <row r="101" spans="1:7" x14ac:dyDescent="0.35">
      <c r="A101" s="204" t="s">
        <v>2898</v>
      </c>
      <c r="B101" s="204" t="s">
        <v>825</v>
      </c>
      <c r="C101" s="237" t="s">
        <v>249</v>
      </c>
      <c r="G101" s="204"/>
    </row>
    <row r="102" spans="1:7" x14ac:dyDescent="0.35">
      <c r="A102" s="204" t="s">
        <v>2899</v>
      </c>
      <c r="B102" s="204" t="s">
        <v>827</v>
      </c>
      <c r="C102" s="237" t="s">
        <v>249</v>
      </c>
      <c r="G102" s="204"/>
    </row>
    <row r="103" spans="1:7" x14ac:dyDescent="0.35">
      <c r="A103" s="204" t="s">
        <v>2900</v>
      </c>
      <c r="B103" s="204" t="s">
        <v>829</v>
      </c>
      <c r="C103" s="237" t="s">
        <v>249</v>
      </c>
      <c r="G103" s="204"/>
    </row>
    <row r="104" spans="1:7" x14ac:dyDescent="0.35">
      <c r="A104" s="204" t="s">
        <v>2901</v>
      </c>
      <c r="B104" s="204" t="s">
        <v>831</v>
      </c>
      <c r="C104" s="237" t="s">
        <v>249</v>
      </c>
      <c r="G104" s="204"/>
    </row>
    <row r="105" spans="1:7" x14ac:dyDescent="0.35">
      <c r="A105" s="204" t="s">
        <v>2902</v>
      </c>
      <c r="B105" s="204" t="s">
        <v>833</v>
      </c>
      <c r="C105" s="237" t="s">
        <v>249</v>
      </c>
      <c r="G105" s="204"/>
    </row>
    <row r="106" spans="1:7" x14ac:dyDescent="0.35">
      <c r="A106" s="204" t="s">
        <v>2903</v>
      </c>
      <c r="B106" s="204" t="s">
        <v>835</v>
      </c>
      <c r="C106" s="237" t="s">
        <v>249</v>
      </c>
      <c r="G106" s="204"/>
    </row>
    <row r="107" spans="1:7" x14ac:dyDescent="0.35">
      <c r="A107" s="204" t="s">
        <v>2904</v>
      </c>
      <c r="B107" s="204" t="s">
        <v>837</v>
      </c>
      <c r="C107" s="237" t="s">
        <v>249</v>
      </c>
      <c r="G107" s="204"/>
    </row>
    <row r="108" spans="1:7" x14ac:dyDescent="0.35">
      <c r="A108" s="204" t="s">
        <v>2905</v>
      </c>
      <c r="B108" s="204" t="s">
        <v>839</v>
      </c>
      <c r="C108" s="237" t="s">
        <v>249</v>
      </c>
      <c r="G108" s="204"/>
    </row>
    <row r="109" spans="1:7" x14ac:dyDescent="0.35">
      <c r="A109" s="204" t="s">
        <v>2906</v>
      </c>
      <c r="B109" s="204" t="s">
        <v>841</v>
      </c>
      <c r="C109" s="237" t="s">
        <v>249</v>
      </c>
      <c r="G109" s="204"/>
    </row>
    <row r="110" spans="1:7" x14ac:dyDescent="0.35">
      <c r="A110" s="204" t="s">
        <v>2907</v>
      </c>
      <c r="B110" s="204" t="s">
        <v>843</v>
      </c>
      <c r="C110" s="237" t="s">
        <v>249</v>
      </c>
      <c r="G110" s="204"/>
    </row>
    <row r="111" spans="1:7" x14ac:dyDescent="0.35">
      <c r="A111" s="204" t="s">
        <v>2908</v>
      </c>
      <c r="B111" s="204" t="s">
        <v>845</v>
      </c>
      <c r="C111" s="237" t="s">
        <v>249</v>
      </c>
      <c r="G111" s="204"/>
    </row>
    <row r="112" spans="1:7" x14ac:dyDescent="0.35">
      <c r="A112" s="204" t="s">
        <v>2909</v>
      </c>
      <c r="B112" s="204" t="s">
        <v>847</v>
      </c>
      <c r="C112" s="237" t="s">
        <v>249</v>
      </c>
      <c r="G112" s="204"/>
    </row>
    <row r="113" spans="1:7" x14ac:dyDescent="0.35">
      <c r="A113" s="204" t="s">
        <v>2910</v>
      </c>
      <c r="B113" s="204" t="s">
        <v>849</v>
      </c>
      <c r="C113" s="237" t="s">
        <v>249</v>
      </c>
      <c r="G113" s="204"/>
    </row>
    <row r="114" spans="1:7" x14ac:dyDescent="0.35">
      <c r="A114" s="204" t="s">
        <v>2911</v>
      </c>
      <c r="B114" s="204" t="s">
        <v>851</v>
      </c>
      <c r="C114" s="237" t="s">
        <v>249</v>
      </c>
      <c r="G114" s="204"/>
    </row>
    <row r="115" spans="1:7" x14ac:dyDescent="0.35">
      <c r="A115" s="204" t="s">
        <v>2912</v>
      </c>
      <c r="B115" s="204" t="s">
        <v>853</v>
      </c>
      <c r="C115" s="237" t="s">
        <v>249</v>
      </c>
      <c r="G115" s="204"/>
    </row>
    <row r="116" spans="1:7" x14ac:dyDescent="0.35">
      <c r="A116" s="204" t="s">
        <v>2913</v>
      </c>
      <c r="B116" s="204" t="s">
        <v>855</v>
      </c>
      <c r="C116" s="237" t="s">
        <v>249</v>
      </c>
      <c r="G116" s="204"/>
    </row>
    <row r="117" spans="1:7" x14ac:dyDescent="0.35">
      <c r="A117" s="204" t="s">
        <v>2914</v>
      </c>
      <c r="B117" s="204" t="s">
        <v>857</v>
      </c>
      <c r="C117" s="237" t="s">
        <v>249</v>
      </c>
      <c r="G117" s="204"/>
    </row>
    <row r="118" spans="1:7" x14ac:dyDescent="0.35">
      <c r="A118" s="204" t="s">
        <v>2915</v>
      </c>
      <c r="B118" s="392" t="s">
        <v>513</v>
      </c>
      <c r="C118" s="393">
        <v>0</v>
      </c>
      <c r="G118" s="204"/>
    </row>
    <row r="119" spans="1:7" x14ac:dyDescent="0.35">
      <c r="A119" s="204" t="s">
        <v>2916</v>
      </c>
      <c r="B119" s="204" t="s">
        <v>860</v>
      </c>
      <c r="C119" s="237" t="s">
        <v>249</v>
      </c>
      <c r="G119" s="204"/>
    </row>
    <row r="120" spans="1:7" x14ac:dyDescent="0.35">
      <c r="A120" s="204" t="s">
        <v>2917</v>
      </c>
      <c r="B120" s="204" t="s">
        <v>862</v>
      </c>
      <c r="C120" s="237" t="s">
        <v>249</v>
      </c>
      <c r="G120" s="204"/>
    </row>
    <row r="121" spans="1:7" x14ac:dyDescent="0.35">
      <c r="A121" s="204" t="s">
        <v>2918</v>
      </c>
      <c r="B121" s="204" t="s">
        <v>864</v>
      </c>
      <c r="C121" s="237" t="s">
        <v>249</v>
      </c>
      <c r="G121" s="204"/>
    </row>
    <row r="122" spans="1:7" x14ac:dyDescent="0.35">
      <c r="A122" s="204" t="s">
        <v>2919</v>
      </c>
      <c r="B122" s="392" t="s">
        <v>312</v>
      </c>
      <c r="C122" s="393">
        <v>0</v>
      </c>
      <c r="G122" s="204"/>
    </row>
    <row r="123" spans="1:7" x14ac:dyDescent="0.35">
      <c r="A123" s="204" t="s">
        <v>2920</v>
      </c>
      <c r="B123" s="208" t="s">
        <v>515</v>
      </c>
      <c r="C123" s="237" t="s">
        <v>249</v>
      </c>
      <c r="G123" s="204"/>
    </row>
    <row r="124" spans="1:7" x14ac:dyDescent="0.35">
      <c r="A124" s="204" t="s">
        <v>2921</v>
      </c>
      <c r="B124" s="204" t="s">
        <v>868</v>
      </c>
      <c r="C124" s="237" t="s">
        <v>249</v>
      </c>
      <c r="G124" s="204"/>
    </row>
    <row r="125" spans="1:7" x14ac:dyDescent="0.35">
      <c r="A125" s="204" t="s">
        <v>2922</v>
      </c>
      <c r="B125" s="208" t="s">
        <v>517</v>
      </c>
      <c r="C125" s="237" t="s">
        <v>249</v>
      </c>
      <c r="G125" s="204"/>
    </row>
    <row r="126" spans="1:7" x14ac:dyDescent="0.35">
      <c r="A126" s="204" t="s">
        <v>2923</v>
      </c>
      <c r="B126" s="208" t="s">
        <v>519</v>
      </c>
      <c r="C126" s="237" t="s">
        <v>249</v>
      </c>
      <c r="G126" s="204"/>
    </row>
    <row r="127" spans="1:7" x14ac:dyDescent="0.35">
      <c r="A127" s="204" t="s">
        <v>2924</v>
      </c>
      <c r="B127" s="208" t="s">
        <v>521</v>
      </c>
      <c r="C127" s="237" t="s">
        <v>249</v>
      </c>
      <c r="G127" s="204"/>
    </row>
    <row r="128" spans="1:7" x14ac:dyDescent="0.35">
      <c r="A128" s="204" t="s">
        <v>2925</v>
      </c>
      <c r="B128" s="208" t="s">
        <v>523</v>
      </c>
      <c r="C128" s="237" t="s">
        <v>249</v>
      </c>
      <c r="G128" s="204"/>
    </row>
    <row r="129" spans="1:7" x14ac:dyDescent="0.35">
      <c r="A129" s="204" t="s">
        <v>2926</v>
      </c>
      <c r="B129" s="208" t="s">
        <v>525</v>
      </c>
      <c r="C129" s="237" t="s">
        <v>249</v>
      </c>
      <c r="G129" s="204"/>
    </row>
    <row r="130" spans="1:7" x14ac:dyDescent="0.35">
      <c r="A130" s="204" t="s">
        <v>2927</v>
      </c>
      <c r="B130" s="208" t="s">
        <v>527</v>
      </c>
      <c r="C130" s="237" t="s">
        <v>249</v>
      </c>
      <c r="G130" s="204"/>
    </row>
    <row r="131" spans="1:7" x14ac:dyDescent="0.35">
      <c r="A131" s="204" t="s">
        <v>2928</v>
      </c>
      <c r="B131" s="208" t="s">
        <v>529</v>
      </c>
      <c r="C131" s="237" t="s">
        <v>249</v>
      </c>
      <c r="G131" s="204"/>
    </row>
    <row r="132" spans="1:7" x14ac:dyDescent="0.35">
      <c r="A132" s="204" t="s">
        <v>2929</v>
      </c>
      <c r="B132" s="208" t="s">
        <v>531</v>
      </c>
      <c r="C132" s="237" t="s">
        <v>249</v>
      </c>
      <c r="G132" s="204"/>
    </row>
    <row r="133" spans="1:7" x14ac:dyDescent="0.35">
      <c r="A133" s="204" t="s">
        <v>2930</v>
      </c>
      <c r="B133" s="208" t="s">
        <v>312</v>
      </c>
      <c r="C133" s="237" t="s">
        <v>249</v>
      </c>
      <c r="G133" s="204"/>
    </row>
    <row r="134" spans="1:7" x14ac:dyDescent="0.35">
      <c r="A134" s="204" t="s">
        <v>2931</v>
      </c>
      <c r="B134" s="230" t="s">
        <v>316</v>
      </c>
      <c r="C134" s="237"/>
      <c r="G134" s="204"/>
    </row>
    <row r="135" spans="1:7" x14ac:dyDescent="0.35">
      <c r="A135" s="204" t="s">
        <v>2932</v>
      </c>
      <c r="B135" s="230" t="s">
        <v>316</v>
      </c>
      <c r="C135" s="237"/>
      <c r="G135" s="204"/>
    </row>
    <row r="136" spans="1:7" x14ac:dyDescent="0.35">
      <c r="A136" s="204" t="s">
        <v>2933</v>
      </c>
      <c r="B136" s="230" t="s">
        <v>316</v>
      </c>
      <c r="C136" s="237"/>
      <c r="G136" s="204"/>
    </row>
    <row r="137" spans="1:7" x14ac:dyDescent="0.35">
      <c r="A137" s="204" t="s">
        <v>2934</v>
      </c>
      <c r="B137" s="230" t="s">
        <v>316</v>
      </c>
      <c r="C137" s="237"/>
      <c r="G137" s="204"/>
    </row>
    <row r="138" spans="1:7" x14ac:dyDescent="0.35">
      <c r="A138" s="204" t="s">
        <v>2935</v>
      </c>
      <c r="B138" s="230" t="s">
        <v>316</v>
      </c>
      <c r="C138" s="237"/>
      <c r="G138" s="204"/>
    </row>
    <row r="139" spans="1:7" x14ac:dyDescent="0.35">
      <c r="A139" s="204" t="s">
        <v>2936</v>
      </c>
      <c r="B139" s="230" t="s">
        <v>316</v>
      </c>
      <c r="C139" s="237"/>
      <c r="G139" s="204"/>
    </row>
    <row r="140" spans="1:7" x14ac:dyDescent="0.35">
      <c r="A140" s="204" t="s">
        <v>2937</v>
      </c>
      <c r="B140" s="230" t="s">
        <v>316</v>
      </c>
      <c r="C140" s="237"/>
      <c r="G140" s="204"/>
    </row>
    <row r="141" spans="1:7" x14ac:dyDescent="0.35">
      <c r="A141" s="204" t="s">
        <v>2938</v>
      </c>
      <c r="B141" s="230" t="s">
        <v>316</v>
      </c>
      <c r="C141" s="237"/>
      <c r="G141" s="204"/>
    </row>
    <row r="142" spans="1:7" x14ac:dyDescent="0.35">
      <c r="A142" s="204" t="s">
        <v>2939</v>
      </c>
      <c r="B142" s="230" t="s">
        <v>316</v>
      </c>
      <c r="C142" s="237"/>
      <c r="G142" s="204"/>
    </row>
    <row r="143" spans="1:7" x14ac:dyDescent="0.35">
      <c r="A143" s="204" t="s">
        <v>2940</v>
      </c>
      <c r="B143" s="230" t="s">
        <v>316</v>
      </c>
      <c r="C143" s="237"/>
      <c r="G143" s="204"/>
    </row>
    <row r="144" spans="1:7" x14ac:dyDescent="0.35">
      <c r="A144" s="200"/>
      <c r="B144" s="249" t="s">
        <v>888</v>
      </c>
      <c r="C144" s="250" t="s">
        <v>1465</v>
      </c>
      <c r="D144" s="200"/>
      <c r="E144" s="248"/>
      <c r="F144" s="200"/>
      <c r="G144" s="247"/>
    </row>
    <row r="145" spans="1:7" x14ac:dyDescent="0.35">
      <c r="A145" s="204" t="s">
        <v>2941</v>
      </c>
      <c r="B145" s="208" t="s">
        <v>890</v>
      </c>
      <c r="C145" s="237" t="s">
        <v>249</v>
      </c>
      <c r="G145" s="204"/>
    </row>
    <row r="146" spans="1:7" x14ac:dyDescent="0.35">
      <c r="A146" s="204" t="s">
        <v>2942</v>
      </c>
      <c r="B146" s="208" t="s">
        <v>890</v>
      </c>
      <c r="C146" s="237" t="s">
        <v>249</v>
      </c>
      <c r="G146" s="204"/>
    </row>
    <row r="147" spans="1:7" x14ac:dyDescent="0.35">
      <c r="A147" s="204" t="s">
        <v>2943</v>
      </c>
      <c r="B147" s="208" t="s">
        <v>890</v>
      </c>
      <c r="C147" s="237" t="s">
        <v>249</v>
      </c>
      <c r="G147" s="204"/>
    </row>
    <row r="148" spans="1:7" x14ac:dyDescent="0.35">
      <c r="A148" s="204" t="s">
        <v>2944</v>
      </c>
      <c r="B148" s="208" t="s">
        <v>890</v>
      </c>
      <c r="C148" s="237" t="s">
        <v>249</v>
      </c>
      <c r="G148" s="204"/>
    </row>
    <row r="149" spans="1:7" x14ac:dyDescent="0.35">
      <c r="A149" s="204" t="s">
        <v>2945</v>
      </c>
      <c r="B149" s="208" t="s">
        <v>890</v>
      </c>
      <c r="C149" s="237" t="s">
        <v>249</v>
      </c>
      <c r="G149" s="204"/>
    </row>
    <row r="150" spans="1:7" x14ac:dyDescent="0.35">
      <c r="A150" s="204" t="s">
        <v>2946</v>
      </c>
      <c r="B150" s="208" t="s">
        <v>890</v>
      </c>
      <c r="C150" s="237" t="s">
        <v>249</v>
      </c>
      <c r="G150" s="204"/>
    </row>
    <row r="151" spans="1:7" x14ac:dyDescent="0.35">
      <c r="A151" s="204" t="s">
        <v>2947</v>
      </c>
      <c r="B151" s="208" t="s">
        <v>890</v>
      </c>
      <c r="C151" s="237" t="s">
        <v>249</v>
      </c>
      <c r="G151" s="204"/>
    </row>
    <row r="152" spans="1:7" x14ac:dyDescent="0.35">
      <c r="A152" s="204" t="s">
        <v>2948</v>
      </c>
      <c r="B152" s="208" t="s">
        <v>890</v>
      </c>
      <c r="C152" s="237" t="s">
        <v>249</v>
      </c>
      <c r="G152" s="204"/>
    </row>
    <row r="153" spans="1:7" x14ac:dyDescent="0.35">
      <c r="A153" s="204" t="s">
        <v>2949</v>
      </c>
      <c r="B153" s="208" t="s">
        <v>890</v>
      </c>
      <c r="C153" s="237" t="s">
        <v>249</v>
      </c>
      <c r="G153" s="204"/>
    </row>
    <row r="154" spans="1:7" x14ac:dyDescent="0.35">
      <c r="A154" s="204" t="s">
        <v>2950</v>
      </c>
      <c r="B154" s="208" t="s">
        <v>890</v>
      </c>
      <c r="C154" s="237" t="s">
        <v>249</v>
      </c>
      <c r="G154" s="204"/>
    </row>
    <row r="155" spans="1:7" x14ac:dyDescent="0.35">
      <c r="A155" s="204" t="s">
        <v>2951</v>
      </c>
      <c r="B155" s="208" t="s">
        <v>890</v>
      </c>
      <c r="C155" s="237" t="s">
        <v>249</v>
      </c>
      <c r="G155" s="204"/>
    </row>
    <row r="156" spans="1:7" x14ac:dyDescent="0.35">
      <c r="A156" s="204" t="s">
        <v>2952</v>
      </c>
      <c r="B156" s="208" t="s">
        <v>890</v>
      </c>
      <c r="C156" s="237" t="s">
        <v>249</v>
      </c>
      <c r="G156" s="204"/>
    </row>
    <row r="157" spans="1:7" x14ac:dyDescent="0.35">
      <c r="A157" s="204" t="s">
        <v>2953</v>
      </c>
      <c r="B157" s="208" t="s">
        <v>890</v>
      </c>
      <c r="C157" s="237" t="s">
        <v>249</v>
      </c>
      <c r="G157" s="204"/>
    </row>
    <row r="158" spans="1:7" x14ac:dyDescent="0.35">
      <c r="A158" s="204" t="s">
        <v>2954</v>
      </c>
      <c r="B158" s="208" t="s">
        <v>890</v>
      </c>
      <c r="C158" s="237" t="s">
        <v>249</v>
      </c>
      <c r="G158" s="204"/>
    </row>
    <row r="159" spans="1:7" x14ac:dyDescent="0.35">
      <c r="A159" s="204" t="s">
        <v>2955</v>
      </c>
      <c r="B159" s="208" t="s">
        <v>890</v>
      </c>
      <c r="C159" s="237" t="s">
        <v>249</v>
      </c>
      <c r="G159" s="204"/>
    </row>
    <row r="160" spans="1:7" x14ac:dyDescent="0.35">
      <c r="A160" s="204" t="s">
        <v>2956</v>
      </c>
      <c r="B160" s="208" t="s">
        <v>890</v>
      </c>
      <c r="C160" s="237" t="s">
        <v>249</v>
      </c>
      <c r="G160" s="204"/>
    </row>
    <row r="161" spans="1:7" x14ac:dyDescent="0.35">
      <c r="A161" s="204" t="s">
        <v>2957</v>
      </c>
      <c r="B161" s="208" t="s">
        <v>890</v>
      </c>
      <c r="C161" s="237" t="s">
        <v>249</v>
      </c>
      <c r="G161" s="204"/>
    </row>
    <row r="162" spans="1:7" x14ac:dyDescent="0.35">
      <c r="A162" s="204" t="s">
        <v>2958</v>
      </c>
      <c r="B162" s="208" t="s">
        <v>890</v>
      </c>
      <c r="C162" s="237" t="s">
        <v>249</v>
      </c>
      <c r="G162" s="204"/>
    </row>
    <row r="163" spans="1:7" x14ac:dyDescent="0.35">
      <c r="A163" s="204" t="s">
        <v>2959</v>
      </c>
      <c r="B163" s="208" t="s">
        <v>890</v>
      </c>
      <c r="C163" s="237" t="s">
        <v>249</v>
      </c>
      <c r="G163" s="204"/>
    </row>
    <row r="164" spans="1:7" x14ac:dyDescent="0.35">
      <c r="A164" s="204" t="s">
        <v>2960</v>
      </c>
      <c r="B164" s="208" t="s">
        <v>890</v>
      </c>
      <c r="C164" s="237" t="s">
        <v>249</v>
      </c>
      <c r="G164" s="204"/>
    </row>
    <row r="165" spans="1:7" x14ac:dyDescent="0.35">
      <c r="A165" s="204" t="s">
        <v>2961</v>
      </c>
      <c r="B165" s="208" t="s">
        <v>890</v>
      </c>
      <c r="C165" s="237" t="s">
        <v>249</v>
      </c>
      <c r="G165" s="204"/>
    </row>
    <row r="166" spans="1:7" x14ac:dyDescent="0.35">
      <c r="A166" s="204" t="s">
        <v>2962</v>
      </c>
      <c r="B166" s="208" t="s">
        <v>890</v>
      </c>
      <c r="C166" s="237" t="s">
        <v>249</v>
      </c>
      <c r="G166" s="204"/>
    </row>
    <row r="167" spans="1:7" x14ac:dyDescent="0.35">
      <c r="A167" s="204" t="s">
        <v>2963</v>
      </c>
      <c r="B167" s="208" t="s">
        <v>890</v>
      </c>
      <c r="C167" s="237" t="s">
        <v>249</v>
      </c>
      <c r="G167" s="204"/>
    </row>
    <row r="168" spans="1:7" x14ac:dyDescent="0.35">
      <c r="A168" s="204" t="s">
        <v>2964</v>
      </c>
      <c r="B168" s="208" t="s">
        <v>890</v>
      </c>
      <c r="C168" s="237" t="s">
        <v>249</v>
      </c>
      <c r="G168" s="204"/>
    </row>
    <row r="169" spans="1:7" x14ac:dyDescent="0.35">
      <c r="A169" s="204" t="s">
        <v>2965</v>
      </c>
      <c r="B169" s="208" t="s">
        <v>890</v>
      </c>
      <c r="C169" s="204" t="s">
        <v>249</v>
      </c>
      <c r="G169" s="204"/>
    </row>
    <row r="170" spans="1:7" x14ac:dyDescent="0.35">
      <c r="A170" s="200"/>
      <c r="B170" s="246" t="s">
        <v>902</v>
      </c>
      <c r="C170" s="200" t="s">
        <v>1465</v>
      </c>
      <c r="D170" s="200"/>
      <c r="E170" s="200"/>
      <c r="F170" s="247"/>
      <c r="G170" s="247"/>
    </row>
    <row r="171" spans="1:7" x14ac:dyDescent="0.35">
      <c r="A171" s="204" t="s">
        <v>2966</v>
      </c>
      <c r="B171" s="204" t="s">
        <v>904</v>
      </c>
      <c r="C171" s="237" t="s">
        <v>249</v>
      </c>
    </row>
    <row r="172" spans="1:7" x14ac:dyDescent="0.35">
      <c r="A172" s="204" t="s">
        <v>2967</v>
      </c>
      <c r="B172" s="204" t="s">
        <v>906</v>
      </c>
      <c r="C172" s="237" t="s">
        <v>249</v>
      </c>
    </row>
    <row r="173" spans="1:7" x14ac:dyDescent="0.35">
      <c r="A173" s="204" t="s">
        <v>2968</v>
      </c>
      <c r="B173" s="204" t="s">
        <v>312</v>
      </c>
      <c r="C173" s="237" t="s">
        <v>249</v>
      </c>
    </row>
    <row r="174" spans="1:7" x14ac:dyDescent="0.35">
      <c r="A174" s="204" t="s">
        <v>2969</v>
      </c>
      <c r="C174" s="237"/>
    </row>
    <row r="175" spans="1:7" x14ac:dyDescent="0.35">
      <c r="A175" s="204" t="s">
        <v>2970</v>
      </c>
      <c r="C175" s="237"/>
    </row>
    <row r="176" spans="1:7" x14ac:dyDescent="0.35">
      <c r="A176" s="204" t="s">
        <v>2971</v>
      </c>
      <c r="C176" s="237"/>
    </row>
    <row r="177" spans="1:7" x14ac:dyDescent="0.35">
      <c r="A177" s="204" t="s">
        <v>2972</v>
      </c>
      <c r="C177" s="237"/>
    </row>
    <row r="178" spans="1:7" x14ac:dyDescent="0.35">
      <c r="A178" s="200"/>
      <c r="B178" s="246" t="s">
        <v>914</v>
      </c>
      <c r="C178" s="200" t="s">
        <v>1465</v>
      </c>
      <c r="D178" s="200"/>
      <c r="E178" s="200"/>
      <c r="F178" s="247"/>
      <c r="G178" s="247"/>
    </row>
    <row r="179" spans="1:7" x14ac:dyDescent="0.35">
      <c r="A179" s="204" t="s">
        <v>2973</v>
      </c>
      <c r="B179" s="204" t="s">
        <v>916</v>
      </c>
      <c r="C179" s="237" t="s">
        <v>249</v>
      </c>
      <c r="D179" s="234"/>
      <c r="E179" s="234"/>
      <c r="F179" s="233"/>
      <c r="G179" s="226"/>
    </row>
    <row r="180" spans="1:7" x14ac:dyDescent="0.35">
      <c r="A180" s="204" t="s">
        <v>2974</v>
      </c>
      <c r="B180" s="204" t="s">
        <v>918</v>
      </c>
      <c r="C180" s="237" t="s">
        <v>249</v>
      </c>
      <c r="D180" s="234"/>
      <c r="E180" s="234"/>
      <c r="F180" s="233"/>
      <c r="G180" s="226"/>
    </row>
    <row r="181" spans="1:7" x14ac:dyDescent="0.35">
      <c r="A181" s="204" t="s">
        <v>2975</v>
      </c>
      <c r="B181" s="204" t="s">
        <v>312</v>
      </c>
      <c r="C181" s="237" t="s">
        <v>249</v>
      </c>
      <c r="D181" s="234"/>
      <c r="E181" s="234"/>
      <c r="F181" s="233"/>
      <c r="G181" s="226"/>
    </row>
    <row r="182" spans="1:7" x14ac:dyDescent="0.35">
      <c r="A182" s="204" t="s">
        <v>2976</v>
      </c>
      <c r="C182" s="237"/>
      <c r="D182" s="234"/>
      <c r="E182" s="234"/>
      <c r="F182" s="233"/>
      <c r="G182" s="226"/>
    </row>
    <row r="183" spans="1:7" x14ac:dyDescent="0.35">
      <c r="A183" s="204" t="s">
        <v>2977</v>
      </c>
      <c r="C183" s="237"/>
      <c r="D183" s="234"/>
      <c r="E183" s="234"/>
      <c r="F183" s="233"/>
      <c r="G183" s="226"/>
    </row>
    <row r="184" spans="1:7" x14ac:dyDescent="0.35">
      <c r="A184" s="204" t="s">
        <v>2978</v>
      </c>
      <c r="C184" s="237"/>
      <c r="D184" s="234"/>
      <c r="E184" s="234"/>
      <c r="F184" s="233"/>
      <c r="G184" s="226"/>
    </row>
    <row r="185" spans="1:7" x14ac:dyDescent="0.35">
      <c r="A185" s="204" t="s">
        <v>2979</v>
      </c>
      <c r="C185" s="237"/>
      <c r="D185" s="234"/>
      <c r="E185" s="234"/>
      <c r="F185" s="233"/>
      <c r="G185" s="226"/>
    </row>
    <row r="186" spans="1:7" x14ac:dyDescent="0.35">
      <c r="A186" s="204" t="s">
        <v>2980</v>
      </c>
      <c r="C186" s="237"/>
      <c r="D186" s="234"/>
      <c r="E186" s="234"/>
      <c r="F186" s="233"/>
      <c r="G186" s="226"/>
    </row>
    <row r="187" spans="1:7" x14ac:dyDescent="0.35">
      <c r="A187" s="204" t="s">
        <v>2981</v>
      </c>
      <c r="C187" s="237"/>
      <c r="D187" s="234"/>
      <c r="E187" s="234"/>
      <c r="F187" s="233"/>
      <c r="G187" s="226"/>
    </row>
    <row r="188" spans="1:7" x14ac:dyDescent="0.35">
      <c r="A188" s="200"/>
      <c r="B188" s="246" t="s">
        <v>1592</v>
      </c>
      <c r="C188" s="200" t="s">
        <v>278</v>
      </c>
      <c r="D188" s="200"/>
      <c r="E188" s="200"/>
      <c r="F188" s="200" t="s">
        <v>1465</v>
      </c>
      <c r="G188" s="247"/>
    </row>
    <row r="189" spans="1:7" x14ac:dyDescent="0.35">
      <c r="A189" s="204" t="s">
        <v>2982</v>
      </c>
      <c r="B189" s="208" t="s">
        <v>1594</v>
      </c>
      <c r="C189" s="238" t="s">
        <v>249</v>
      </c>
      <c r="D189" s="234"/>
      <c r="E189" s="234"/>
      <c r="F189" s="241" t="s">
        <v>737</v>
      </c>
      <c r="G189" s="226"/>
    </row>
    <row r="190" spans="1:7" x14ac:dyDescent="0.35">
      <c r="A190" s="204" t="s">
        <v>2983</v>
      </c>
      <c r="B190" s="208" t="s">
        <v>1596</v>
      </c>
      <c r="C190" s="238" t="s">
        <v>249</v>
      </c>
      <c r="D190" s="234"/>
      <c r="E190" s="234"/>
      <c r="F190" s="241" t="s">
        <v>737</v>
      </c>
      <c r="G190" s="226"/>
    </row>
    <row r="191" spans="1:7" x14ac:dyDescent="0.35">
      <c r="A191" s="204" t="s">
        <v>2984</v>
      </c>
      <c r="B191" s="208" t="s">
        <v>1598</v>
      </c>
      <c r="C191" s="238" t="s">
        <v>249</v>
      </c>
      <c r="D191" s="234"/>
      <c r="E191" s="234"/>
      <c r="F191" s="241" t="s">
        <v>737</v>
      </c>
      <c r="G191" s="226"/>
    </row>
    <row r="192" spans="1:7" x14ac:dyDescent="0.35">
      <c r="A192" s="204" t="s">
        <v>2985</v>
      </c>
      <c r="B192" s="208" t="s">
        <v>1600</v>
      </c>
      <c r="C192" s="238" t="s">
        <v>249</v>
      </c>
      <c r="D192" s="234"/>
      <c r="E192" s="234"/>
      <c r="F192" s="241" t="s">
        <v>737</v>
      </c>
      <c r="G192" s="226"/>
    </row>
    <row r="193" spans="1:7" x14ac:dyDescent="0.35">
      <c r="A193" s="204" t="s">
        <v>2986</v>
      </c>
      <c r="B193" s="228" t="s">
        <v>314</v>
      </c>
      <c r="C193" s="240">
        <v>0</v>
      </c>
      <c r="D193" s="234"/>
      <c r="E193" s="234"/>
      <c r="F193" s="237">
        <v>0</v>
      </c>
      <c r="G193" s="226"/>
    </row>
    <row r="194" spans="1:7" x14ac:dyDescent="0.35">
      <c r="A194" s="204" t="s">
        <v>2987</v>
      </c>
      <c r="B194" s="230" t="s">
        <v>1603</v>
      </c>
      <c r="D194" s="234"/>
      <c r="E194" s="234"/>
      <c r="F194" s="241" t="s">
        <v>737</v>
      </c>
      <c r="G194" s="226"/>
    </row>
    <row r="195" spans="1:7" x14ac:dyDescent="0.35">
      <c r="A195" s="204" t="s">
        <v>2988</v>
      </c>
      <c r="B195" s="230" t="s">
        <v>1605</v>
      </c>
      <c r="D195" s="234"/>
      <c r="E195" s="234"/>
      <c r="F195" s="241" t="s">
        <v>737</v>
      </c>
      <c r="G195" s="226"/>
    </row>
    <row r="196" spans="1:7" x14ac:dyDescent="0.35">
      <c r="A196" s="204" t="s">
        <v>2989</v>
      </c>
      <c r="B196" s="230" t="s">
        <v>1607</v>
      </c>
      <c r="D196" s="234"/>
      <c r="E196" s="234"/>
      <c r="F196" s="241" t="s">
        <v>737</v>
      </c>
      <c r="G196" s="226"/>
    </row>
    <row r="197" spans="1:7" x14ac:dyDescent="0.35">
      <c r="A197" s="204" t="s">
        <v>2990</v>
      </c>
      <c r="B197" s="230" t="s">
        <v>1609</v>
      </c>
      <c r="D197" s="234"/>
      <c r="E197" s="234"/>
      <c r="F197" s="241" t="s">
        <v>737</v>
      </c>
      <c r="G197" s="226"/>
    </row>
    <row r="198" spans="1:7" x14ac:dyDescent="0.35">
      <c r="A198" s="204" t="s">
        <v>2991</v>
      </c>
      <c r="B198" s="230" t="s">
        <v>1611</v>
      </c>
      <c r="D198" s="234"/>
      <c r="E198" s="234"/>
      <c r="F198" s="241" t="s">
        <v>737</v>
      </c>
      <c r="G198" s="226"/>
    </row>
    <row r="199" spans="1:7" x14ac:dyDescent="0.35">
      <c r="A199" s="204" t="s">
        <v>2992</v>
      </c>
      <c r="B199" s="230" t="s">
        <v>1613</v>
      </c>
      <c r="D199" s="234"/>
      <c r="E199" s="234"/>
      <c r="F199" s="241" t="s">
        <v>737</v>
      </c>
      <c r="G199" s="226"/>
    </row>
    <row r="200" spans="1:7" x14ac:dyDescent="0.35">
      <c r="A200" s="204" t="s">
        <v>2993</v>
      </c>
      <c r="B200" s="230" t="s">
        <v>1615</v>
      </c>
      <c r="D200" s="234"/>
      <c r="E200" s="234"/>
      <c r="F200" s="241" t="s">
        <v>737</v>
      </c>
      <c r="G200" s="226"/>
    </row>
    <row r="201" spans="1:7" x14ac:dyDescent="0.35">
      <c r="A201" s="204" t="s">
        <v>2994</v>
      </c>
      <c r="B201" s="230"/>
      <c r="D201" s="234"/>
      <c r="E201" s="234"/>
      <c r="F201" s="227"/>
      <c r="G201" s="226"/>
    </row>
    <row r="202" spans="1:7" x14ac:dyDescent="0.35">
      <c r="A202" s="204" t="s">
        <v>2995</v>
      </c>
      <c r="B202" s="230"/>
      <c r="D202" s="234"/>
      <c r="E202" s="234"/>
      <c r="F202" s="227"/>
      <c r="G202" s="226"/>
    </row>
    <row r="203" spans="1:7" x14ac:dyDescent="0.35">
      <c r="A203" s="204" t="s">
        <v>2996</v>
      </c>
      <c r="B203" s="230"/>
      <c r="D203" s="234"/>
      <c r="E203" s="234"/>
      <c r="F203" s="227"/>
      <c r="G203" s="226"/>
    </row>
    <row r="204" spans="1:7" x14ac:dyDescent="0.35">
      <c r="A204" s="204" t="s">
        <v>2997</v>
      </c>
      <c r="B204" s="230"/>
      <c r="D204" s="234"/>
      <c r="E204" s="234"/>
      <c r="F204" s="227"/>
      <c r="G204" s="226"/>
    </row>
    <row r="205" spans="1:7" x14ac:dyDescent="0.35">
      <c r="A205" s="204" t="s">
        <v>2998</v>
      </c>
      <c r="B205" s="208"/>
      <c r="D205" s="234"/>
      <c r="E205" s="234"/>
      <c r="F205" s="227"/>
      <c r="G205" s="226"/>
    </row>
    <row r="206" spans="1:7" x14ac:dyDescent="0.35">
      <c r="A206" s="204" t="s">
        <v>2999</v>
      </c>
      <c r="B206" s="231"/>
      <c r="C206" s="231"/>
      <c r="D206" s="231"/>
      <c r="E206" s="231"/>
      <c r="F206" s="227"/>
      <c r="G206" s="226"/>
    </row>
    <row r="207" spans="1:7" x14ac:dyDescent="0.35">
      <c r="A207" s="200"/>
      <c r="B207" s="251" t="s">
        <v>1622</v>
      </c>
      <c r="C207" s="200" t="s">
        <v>1465</v>
      </c>
      <c r="D207" s="200"/>
      <c r="E207" s="200"/>
      <c r="F207" s="247"/>
      <c r="G207" s="247"/>
    </row>
    <row r="208" spans="1:7" x14ac:dyDescent="0.35">
      <c r="A208" s="204" t="s">
        <v>3000</v>
      </c>
      <c r="B208" s="204" t="s">
        <v>943</v>
      </c>
      <c r="C208" s="237" t="s">
        <v>249</v>
      </c>
      <c r="E208" s="203"/>
      <c r="F208" s="203"/>
    </row>
    <row r="209" spans="1:7" x14ac:dyDescent="0.35">
      <c r="A209" s="204" t="s">
        <v>3001</v>
      </c>
      <c r="B209" s="235" t="s">
        <v>945</v>
      </c>
      <c r="C209" s="236" t="s">
        <v>249</v>
      </c>
      <c r="E209" s="203"/>
      <c r="F209" s="203"/>
    </row>
    <row r="210" spans="1:7" x14ac:dyDescent="0.35">
      <c r="A210" s="204" t="s">
        <v>3002</v>
      </c>
      <c r="E210" s="203"/>
      <c r="F210" s="203"/>
    </row>
    <row r="211" spans="1:7" x14ac:dyDescent="0.35">
      <c r="A211" s="204" t="s">
        <v>3003</v>
      </c>
      <c r="E211" s="203"/>
      <c r="F211" s="203"/>
    </row>
    <row r="212" spans="1:7" x14ac:dyDescent="0.35">
      <c r="A212" s="204" t="s">
        <v>3004</v>
      </c>
      <c r="E212" s="203"/>
      <c r="F212" s="203"/>
    </row>
    <row r="213" spans="1:7" x14ac:dyDescent="0.35">
      <c r="A213" s="200"/>
      <c r="B213" s="246" t="s">
        <v>1628</v>
      </c>
      <c r="C213" s="200" t="s">
        <v>1465</v>
      </c>
      <c r="D213" s="200"/>
      <c r="E213" s="200"/>
      <c r="F213" s="247"/>
      <c r="G213" s="247"/>
    </row>
    <row r="214" spans="1:7" x14ac:dyDescent="0.35">
      <c r="A214" s="204" t="s">
        <v>3005</v>
      </c>
      <c r="B214" s="204" t="s">
        <v>1630</v>
      </c>
      <c r="C214" s="237" t="s">
        <v>249</v>
      </c>
    </row>
    <row r="215" spans="1:7" x14ac:dyDescent="0.35">
      <c r="A215" s="204" t="s">
        <v>3006</v>
      </c>
    </row>
    <row r="216" spans="1:7" x14ac:dyDescent="0.35">
      <c r="A216" s="204" t="s">
        <v>3007</v>
      </c>
    </row>
    <row r="217" spans="1:7" x14ac:dyDescent="0.35">
      <c r="A217" s="204" t="s">
        <v>3008</v>
      </c>
    </row>
    <row r="218" spans="1:7" x14ac:dyDescent="0.35">
      <c r="A218" s="204" t="s">
        <v>3009</v>
      </c>
    </row>
    <row r="219" spans="1:7" x14ac:dyDescent="0.35">
      <c r="A219" s="204" t="s">
        <v>3010</v>
      </c>
    </row>
    <row r="220" spans="1:7" x14ac:dyDescent="0.35">
      <c r="A220" s="204" t="s">
        <v>3011</v>
      </c>
    </row>
  </sheetData>
  <mergeCells count="1">
    <mergeCell ref="B9:C9"/>
  </mergeCells>
  <hyperlinks>
    <hyperlink ref="B7" location="'F2. Sustainable PS data'!B48" display="2. Sustainable Public Sector Assets" xr:uid="{A4BFE106-4576-442B-8394-76C053C4256A}"/>
    <hyperlink ref="B170" location="'2. Harmonised Glossary'!A9" display="Breakdown by Interest Rate" xr:uid="{CE3A30EA-AC07-4465-8696-39C6646A82AA}"/>
    <hyperlink ref="B207"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4.5" x14ac:dyDescent="0.3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75" zoomScaleNormal="75" workbookViewId="0"/>
  </sheetViews>
  <sheetFormatPr defaultRowHeight="14.5" x14ac:dyDescent="0.35"/>
  <cols>
    <col min="2" max="6" width="12.453125" customWidth="1"/>
    <col min="7" max="7" width="16.36328125" customWidth="1"/>
    <col min="8" max="10" width="12.453125" customWidth="1"/>
  </cols>
  <sheetData>
    <row r="1" spans="2:10" ht="15" thickBot="1" x14ac:dyDescent="0.4"/>
    <row r="2" spans="2:10" x14ac:dyDescent="0.35">
      <c r="B2" s="272"/>
      <c r="C2" s="273"/>
      <c r="D2" s="273"/>
      <c r="E2" s="273"/>
      <c r="F2" s="273"/>
      <c r="G2" s="273"/>
      <c r="H2" s="273"/>
      <c r="I2" s="273"/>
      <c r="J2" s="274"/>
    </row>
    <row r="3" spans="2:10" x14ac:dyDescent="0.35">
      <c r="B3" s="275"/>
      <c r="C3" s="1"/>
      <c r="D3" s="1"/>
      <c r="E3" s="1"/>
      <c r="F3" s="1"/>
      <c r="G3" s="1"/>
      <c r="H3" s="1"/>
      <c r="I3" s="1"/>
      <c r="J3" s="276"/>
    </row>
    <row r="4" spans="2:10" x14ac:dyDescent="0.35">
      <c r="B4" s="275"/>
      <c r="C4" s="1"/>
      <c r="D4" s="1"/>
      <c r="E4" s="1"/>
      <c r="F4" s="1"/>
      <c r="G4" s="1"/>
      <c r="H4" s="1"/>
      <c r="I4" s="1"/>
      <c r="J4" s="276"/>
    </row>
    <row r="5" spans="2:10" ht="31" x14ac:dyDescent="0.45">
      <c r="B5" s="275"/>
      <c r="C5" s="1"/>
      <c r="D5" s="1"/>
      <c r="E5" s="277"/>
      <c r="F5" s="278" t="s">
        <v>150</v>
      </c>
      <c r="G5" s="1"/>
      <c r="H5" s="1"/>
      <c r="I5" s="1"/>
      <c r="J5" s="276"/>
    </row>
    <row r="6" spans="2:10" ht="41.25" customHeight="1" x14ac:dyDescent="0.35">
      <c r="B6" s="275"/>
      <c r="C6" s="1"/>
      <c r="D6" s="396" t="s">
        <v>3066</v>
      </c>
      <c r="E6" s="396"/>
      <c r="F6" s="396"/>
      <c r="G6" s="396"/>
      <c r="H6" s="396"/>
      <c r="I6" s="1"/>
      <c r="J6" s="276"/>
    </row>
    <row r="7" spans="2:10" ht="26" x14ac:dyDescent="0.35">
      <c r="B7" s="275"/>
      <c r="C7" s="1"/>
      <c r="D7" s="1"/>
      <c r="E7" s="1"/>
      <c r="F7" s="280" t="s">
        <v>527</v>
      </c>
      <c r="G7" s="1"/>
      <c r="H7" s="1"/>
      <c r="I7" s="1"/>
      <c r="J7" s="276"/>
    </row>
    <row r="8" spans="2:10" ht="26" x14ac:dyDescent="0.35">
      <c r="B8" s="275"/>
      <c r="C8" s="1"/>
      <c r="D8" s="1"/>
      <c r="E8" s="1"/>
      <c r="F8" s="280" t="s">
        <v>2683</v>
      </c>
      <c r="G8" s="1"/>
      <c r="H8" s="1"/>
      <c r="I8" s="1"/>
      <c r="J8" s="276"/>
    </row>
    <row r="9" spans="2:10" ht="21" x14ac:dyDescent="0.5">
      <c r="B9" s="275"/>
      <c r="C9" s="1"/>
      <c r="D9" s="1"/>
      <c r="E9" s="401" t="s">
        <v>3049</v>
      </c>
      <c r="F9" s="401"/>
      <c r="G9" s="395">
        <v>46112</v>
      </c>
      <c r="H9" s="1"/>
      <c r="I9" s="1"/>
      <c r="J9" s="276"/>
    </row>
    <row r="10" spans="2:10" ht="21" x14ac:dyDescent="0.5">
      <c r="B10" s="275"/>
      <c r="C10" s="1"/>
      <c r="D10" s="1"/>
      <c r="E10" s="401" t="s">
        <v>3050</v>
      </c>
      <c r="F10" s="401"/>
      <c r="G10" s="395">
        <v>46112</v>
      </c>
      <c r="H10" s="1"/>
      <c r="I10" s="1"/>
      <c r="J10" s="276"/>
    </row>
    <row r="11" spans="2:10" ht="21" x14ac:dyDescent="0.35">
      <c r="B11" s="275"/>
      <c r="C11" s="1"/>
      <c r="D11" s="1"/>
      <c r="E11" s="1"/>
      <c r="F11" s="281"/>
      <c r="G11" s="1"/>
      <c r="H11" s="1"/>
      <c r="I11" s="1"/>
      <c r="J11" s="276"/>
    </row>
    <row r="12" spans="2:10" x14ac:dyDescent="0.35">
      <c r="B12" s="275"/>
      <c r="C12" s="1"/>
      <c r="D12" s="1"/>
      <c r="E12" s="1"/>
      <c r="F12" s="1"/>
      <c r="G12" s="1"/>
      <c r="H12" s="1"/>
      <c r="I12" s="1"/>
      <c r="J12" s="276"/>
    </row>
    <row r="13" spans="2:10" x14ac:dyDescent="0.35">
      <c r="B13" s="275"/>
      <c r="C13" s="1"/>
      <c r="D13" s="1"/>
      <c r="E13" s="1"/>
      <c r="F13" s="1"/>
      <c r="G13" s="1"/>
      <c r="H13" s="1"/>
      <c r="I13" s="1"/>
      <c r="J13" s="276"/>
    </row>
    <row r="14" spans="2:10" x14ac:dyDescent="0.35">
      <c r="B14" s="275"/>
      <c r="C14" s="1"/>
      <c r="D14" s="1"/>
      <c r="E14" s="1"/>
      <c r="F14" s="1"/>
      <c r="G14" s="1"/>
      <c r="H14" s="1"/>
      <c r="I14" s="1"/>
      <c r="J14" s="276"/>
    </row>
    <row r="15" spans="2:10" x14ac:dyDescent="0.35">
      <c r="B15" s="275"/>
      <c r="C15" s="1"/>
      <c r="D15" s="1"/>
      <c r="E15" s="1"/>
      <c r="F15" s="1"/>
      <c r="G15" s="1"/>
      <c r="H15" s="1"/>
      <c r="I15" s="1"/>
      <c r="J15" s="276"/>
    </row>
    <row r="16" spans="2:10" x14ac:dyDescent="0.35">
      <c r="B16" s="275"/>
      <c r="C16" s="1"/>
      <c r="D16" s="1"/>
      <c r="E16" s="1"/>
      <c r="F16" s="1"/>
      <c r="G16" s="1"/>
      <c r="H16" s="1"/>
      <c r="I16" s="1"/>
      <c r="J16" s="276"/>
    </row>
    <row r="17" spans="2:10" x14ac:dyDescent="0.35">
      <c r="B17" s="275"/>
      <c r="C17" s="1"/>
      <c r="D17" s="1"/>
      <c r="E17" s="1"/>
      <c r="F17" s="1"/>
      <c r="G17" s="1"/>
      <c r="H17" s="1"/>
      <c r="I17" s="1"/>
      <c r="J17" s="276"/>
    </row>
    <row r="18" spans="2:10" x14ac:dyDescent="0.35">
      <c r="B18" s="275"/>
      <c r="C18" s="1"/>
      <c r="D18" s="1"/>
      <c r="E18" s="1"/>
      <c r="F18" s="1"/>
      <c r="G18" s="1"/>
      <c r="H18" s="1"/>
      <c r="I18" s="1"/>
      <c r="J18" s="276"/>
    </row>
    <row r="19" spans="2:10" x14ac:dyDescent="0.35">
      <c r="B19" s="275"/>
      <c r="C19" s="1"/>
      <c r="D19" s="1"/>
      <c r="E19" s="1"/>
      <c r="F19" s="1"/>
      <c r="G19" s="1"/>
      <c r="H19" s="1"/>
      <c r="I19" s="1"/>
      <c r="J19" s="276"/>
    </row>
    <row r="20" spans="2:10" x14ac:dyDescent="0.35">
      <c r="B20" s="275"/>
      <c r="C20" s="1"/>
      <c r="D20" s="1"/>
      <c r="E20" s="1"/>
      <c r="F20" s="1"/>
      <c r="G20" s="1"/>
      <c r="H20" s="1"/>
      <c r="I20" s="1"/>
      <c r="J20" s="276"/>
    </row>
    <row r="21" spans="2:10" x14ac:dyDescent="0.35">
      <c r="B21" s="275"/>
      <c r="C21" s="1"/>
      <c r="D21" s="1"/>
      <c r="E21" s="1"/>
      <c r="F21" s="1"/>
      <c r="G21" s="1"/>
      <c r="H21" s="1"/>
      <c r="I21" s="1"/>
      <c r="J21" s="276"/>
    </row>
    <row r="22" spans="2:10" x14ac:dyDescent="0.35">
      <c r="B22" s="275"/>
      <c r="C22" s="1"/>
      <c r="D22" s="1"/>
      <c r="E22" s="1"/>
      <c r="F22" s="282" t="s">
        <v>151</v>
      </c>
      <c r="G22" s="1"/>
      <c r="H22" s="1"/>
      <c r="I22" s="1"/>
      <c r="J22" s="276"/>
    </row>
    <row r="23" spans="2:10" x14ac:dyDescent="0.35">
      <c r="B23" s="275"/>
      <c r="C23" s="1"/>
      <c r="D23" s="1"/>
      <c r="E23" s="1"/>
      <c r="F23" s="283"/>
      <c r="G23" s="1"/>
      <c r="H23" s="1"/>
      <c r="I23" s="1"/>
      <c r="J23" s="276"/>
    </row>
    <row r="24" spans="2:10" x14ac:dyDescent="0.35">
      <c r="B24" s="275"/>
      <c r="C24" s="1"/>
      <c r="D24" s="399" t="s">
        <v>152</v>
      </c>
      <c r="E24" s="400" t="s">
        <v>153</v>
      </c>
      <c r="F24" s="400"/>
      <c r="G24" s="400"/>
      <c r="H24" s="400"/>
      <c r="I24" s="1"/>
      <c r="J24" s="276"/>
    </row>
    <row r="25" spans="2:10" x14ac:dyDescent="0.35">
      <c r="B25" s="275"/>
      <c r="C25" s="1"/>
      <c r="D25" s="1"/>
      <c r="H25" s="1"/>
      <c r="I25" s="1"/>
      <c r="J25" s="276"/>
    </row>
    <row r="26" spans="2:10" x14ac:dyDescent="0.35">
      <c r="B26" s="275"/>
      <c r="C26" s="1"/>
      <c r="D26" s="399" t="s">
        <v>154</v>
      </c>
      <c r="E26" s="400"/>
      <c r="F26" s="400"/>
      <c r="G26" s="400"/>
      <c r="H26" s="400"/>
      <c r="I26" s="1"/>
      <c r="J26" s="276"/>
    </row>
    <row r="27" spans="2:10" x14ac:dyDescent="0.35">
      <c r="B27" s="275"/>
      <c r="C27" s="1"/>
      <c r="D27" s="266"/>
      <c r="E27" s="266"/>
      <c r="F27" s="266"/>
      <c r="G27" s="266"/>
      <c r="H27" s="266"/>
      <c r="I27" s="1"/>
      <c r="J27" s="276"/>
    </row>
    <row r="28" spans="2:10" x14ac:dyDescent="0.35">
      <c r="B28" s="275"/>
      <c r="C28" s="1"/>
      <c r="D28" s="399" t="s">
        <v>155</v>
      </c>
      <c r="E28" s="400" t="s">
        <v>153</v>
      </c>
      <c r="F28" s="400"/>
      <c r="G28" s="400"/>
      <c r="H28" s="400"/>
      <c r="I28" s="1"/>
      <c r="J28" s="276"/>
    </row>
    <row r="29" spans="2:10" x14ac:dyDescent="0.35">
      <c r="B29" s="275"/>
      <c r="C29" s="1"/>
      <c r="D29" s="266"/>
      <c r="E29" s="266"/>
      <c r="F29" s="266"/>
      <c r="G29" s="266"/>
      <c r="H29" s="266"/>
      <c r="I29" s="1"/>
      <c r="J29" s="276"/>
    </row>
    <row r="30" spans="2:10" x14ac:dyDescent="0.35">
      <c r="B30" s="275"/>
      <c r="C30" s="1"/>
      <c r="D30" s="399" t="s">
        <v>156</v>
      </c>
      <c r="E30" s="400" t="s">
        <v>153</v>
      </c>
      <c r="F30" s="400"/>
      <c r="G30" s="400"/>
      <c r="H30" s="400"/>
      <c r="I30" s="1"/>
      <c r="J30" s="276"/>
    </row>
    <row r="31" spans="2:10" x14ac:dyDescent="0.35">
      <c r="B31" s="275"/>
      <c r="C31" s="1"/>
      <c r="D31" s="266"/>
      <c r="E31" s="266"/>
      <c r="F31" s="266"/>
      <c r="G31" s="266"/>
      <c r="H31" s="266"/>
      <c r="I31" s="1"/>
      <c r="J31" s="276"/>
    </row>
    <row r="32" spans="2:10" x14ac:dyDescent="0.35">
      <c r="B32" s="275"/>
      <c r="C32" s="1"/>
      <c r="D32" s="399" t="s">
        <v>157</v>
      </c>
      <c r="E32" s="400" t="s">
        <v>153</v>
      </c>
      <c r="F32" s="400"/>
      <c r="G32" s="400"/>
      <c r="H32" s="400"/>
      <c r="I32" s="1"/>
      <c r="J32" s="276"/>
    </row>
    <row r="33" spans="2:10" x14ac:dyDescent="0.35">
      <c r="B33" s="275"/>
      <c r="C33" s="1"/>
      <c r="I33" s="1"/>
      <c r="J33" s="276"/>
    </row>
    <row r="34" spans="2:10" x14ac:dyDescent="0.35">
      <c r="B34" s="275"/>
      <c r="C34" s="1"/>
      <c r="D34" s="399" t="s">
        <v>158</v>
      </c>
      <c r="E34" s="400" t="s">
        <v>153</v>
      </c>
      <c r="F34" s="400"/>
      <c r="G34" s="400"/>
      <c r="H34" s="400"/>
      <c r="I34" s="1"/>
      <c r="J34" s="276"/>
    </row>
    <row r="35" spans="2:10" x14ac:dyDescent="0.35">
      <c r="B35" s="275"/>
      <c r="C35" s="1"/>
      <c r="D35" s="1"/>
      <c r="E35" s="1"/>
      <c r="F35" s="1"/>
      <c r="G35" s="1"/>
      <c r="H35" s="1"/>
      <c r="I35" s="1"/>
      <c r="J35" s="276"/>
    </row>
    <row r="36" spans="2:10" x14ac:dyDescent="0.35">
      <c r="B36" s="275"/>
      <c r="C36" s="1"/>
      <c r="D36" s="397" t="s">
        <v>159</v>
      </c>
      <c r="E36" s="398"/>
      <c r="F36" s="398"/>
      <c r="G36" s="398"/>
      <c r="H36" s="398"/>
      <c r="I36" s="1"/>
      <c r="J36" s="276"/>
    </row>
    <row r="37" spans="2:10" x14ac:dyDescent="0.35">
      <c r="B37" s="275"/>
      <c r="C37" s="1"/>
      <c r="D37" s="1"/>
      <c r="E37" s="1"/>
      <c r="F37" s="283"/>
      <c r="G37" s="1"/>
      <c r="H37" s="1"/>
      <c r="I37" s="1"/>
      <c r="J37" s="276"/>
    </row>
    <row r="38" spans="2:10" x14ac:dyDescent="0.35">
      <c r="B38" s="275"/>
      <c r="C38" s="1"/>
      <c r="D38" s="397" t="s">
        <v>160</v>
      </c>
      <c r="E38" s="398"/>
      <c r="F38" s="398"/>
      <c r="G38" s="398"/>
      <c r="H38" s="398"/>
      <c r="I38" s="1"/>
      <c r="J38" s="276"/>
    </row>
    <row r="39" spans="2:10" x14ac:dyDescent="0.35">
      <c r="B39" s="275"/>
      <c r="C39" s="1"/>
      <c r="I39" s="1"/>
      <c r="J39" s="276"/>
    </row>
    <row r="40" spans="2:10" x14ac:dyDescent="0.35">
      <c r="B40" s="275"/>
      <c r="C40" s="1"/>
      <c r="D40" s="397" t="s">
        <v>161</v>
      </c>
      <c r="E40" s="398" t="s">
        <v>153</v>
      </c>
      <c r="F40" s="398"/>
      <c r="G40" s="398"/>
      <c r="H40" s="398"/>
      <c r="I40" s="1"/>
      <c r="J40" s="276"/>
    </row>
    <row r="41" spans="2:10" x14ac:dyDescent="0.35">
      <c r="B41" s="275"/>
      <c r="C41" s="1"/>
      <c r="D41" s="394"/>
      <c r="I41" s="1"/>
      <c r="J41" s="276"/>
    </row>
    <row r="42" spans="2:10" x14ac:dyDescent="0.35">
      <c r="B42" s="275"/>
      <c r="C42" s="1"/>
      <c r="D42" s="394"/>
      <c r="I42" s="1"/>
      <c r="J42" s="276"/>
    </row>
    <row r="43" spans="2:10" ht="15" thickBot="1" x14ac:dyDescent="0.4">
      <c r="B43" s="284"/>
      <c r="C43" s="285"/>
      <c r="D43" s="285"/>
      <c r="E43" s="285"/>
      <c r="F43" s="285"/>
      <c r="G43" s="285"/>
      <c r="H43" s="285"/>
      <c r="I43" s="285"/>
      <c r="J43" s="286"/>
    </row>
  </sheetData>
  <mergeCells count="12">
    <mergeCell ref="D6:H6"/>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104"/>
  <sheetViews>
    <sheetView topLeftCell="A3" zoomScale="75" zoomScaleNormal="75" workbookViewId="0">
      <selection activeCell="C95" sqref="C95"/>
    </sheetView>
  </sheetViews>
  <sheetFormatPr defaultColWidth="8.81640625" defaultRowHeight="14.5" x14ac:dyDescent="0.35"/>
  <cols>
    <col min="2" max="10" width="28" customWidth="1"/>
  </cols>
  <sheetData>
    <row r="1" spans="1:14" ht="15" thickBot="1" x14ac:dyDescent="0.4">
      <c r="A1" s="2"/>
    </row>
    <row r="2" spans="1:14" x14ac:dyDescent="0.35">
      <c r="B2" s="272"/>
      <c r="C2" s="273"/>
      <c r="D2" s="273"/>
      <c r="E2" s="273"/>
      <c r="F2" s="273"/>
      <c r="G2" s="273"/>
      <c r="H2" s="273"/>
      <c r="I2" s="273"/>
      <c r="J2" s="274"/>
    </row>
    <row r="3" spans="1:14" x14ac:dyDescent="0.35">
      <c r="B3" s="275"/>
      <c r="C3" s="1"/>
      <c r="D3" s="1"/>
      <c r="E3" s="1"/>
      <c r="F3" s="1"/>
      <c r="G3" s="1"/>
      <c r="H3" s="1"/>
      <c r="I3" s="1"/>
      <c r="J3" s="276"/>
    </row>
    <row r="4" spans="1:14" x14ac:dyDescent="0.35">
      <c r="B4" s="275"/>
      <c r="C4" s="1"/>
      <c r="D4" s="1"/>
      <c r="E4" s="1"/>
      <c r="F4" s="1"/>
      <c r="G4" s="1"/>
      <c r="H4" s="1"/>
      <c r="I4" s="1"/>
      <c r="J4" s="276"/>
    </row>
    <row r="5" spans="1:14" ht="31" x14ac:dyDescent="0.35">
      <c r="B5" s="275"/>
      <c r="C5" s="1"/>
      <c r="D5" s="1"/>
      <c r="E5" s="278"/>
      <c r="F5" s="278" t="s">
        <v>162</v>
      </c>
      <c r="G5" s="278"/>
      <c r="I5" s="278"/>
      <c r="J5" s="276"/>
    </row>
    <row r="6" spans="1:14" x14ac:dyDescent="0.35">
      <c r="B6" s="275"/>
      <c r="C6" s="1"/>
      <c r="D6" s="1"/>
      <c r="E6" s="279"/>
      <c r="F6" s="279"/>
      <c r="G6" s="279"/>
      <c r="I6" s="279"/>
      <c r="J6" s="276"/>
    </row>
    <row r="7" spans="1:14" ht="26" x14ac:dyDescent="0.35">
      <c r="B7" s="275"/>
      <c r="C7" s="1"/>
      <c r="D7" s="1"/>
      <c r="E7" s="280"/>
      <c r="F7" s="280" t="s">
        <v>163</v>
      </c>
      <c r="G7" s="280"/>
      <c r="I7" s="280"/>
      <c r="J7" s="276"/>
    </row>
    <row r="8" spans="1:14" ht="26" x14ac:dyDescent="0.35">
      <c r="B8" s="275"/>
      <c r="C8" s="1"/>
      <c r="D8" s="1"/>
      <c r="E8" s="1"/>
      <c r="F8" s="280"/>
      <c r="G8" s="280"/>
      <c r="H8" s="280"/>
      <c r="I8" s="280"/>
      <c r="J8" s="276"/>
    </row>
    <row r="9" spans="1:14" x14ac:dyDescent="0.35">
      <c r="B9" s="275"/>
      <c r="C9" t="s">
        <v>164</v>
      </c>
      <c r="D9" s="1"/>
      <c r="E9" s="1"/>
      <c r="F9" s="1"/>
      <c r="G9" s="1"/>
      <c r="H9" s="1"/>
      <c r="I9" s="1"/>
      <c r="J9" s="276"/>
      <c r="N9" s="1"/>
    </row>
    <row r="10" spans="1:14" x14ac:dyDescent="0.35">
      <c r="B10" s="275"/>
      <c r="C10" t="s">
        <v>3022</v>
      </c>
      <c r="F10" s="1"/>
      <c r="G10" s="1"/>
      <c r="H10" s="1"/>
      <c r="I10" s="1"/>
      <c r="J10" s="276"/>
      <c r="N10" s="1"/>
    </row>
    <row r="11" spans="1:14" x14ac:dyDescent="0.35">
      <c r="B11" s="275"/>
      <c r="C11" t="s">
        <v>165</v>
      </c>
      <c r="D11" s="1"/>
      <c r="E11" s="1"/>
      <c r="F11" s="1"/>
      <c r="G11" s="1"/>
      <c r="H11" s="1"/>
      <c r="I11" s="1"/>
      <c r="J11" s="276"/>
    </row>
    <row r="12" spans="1:14" x14ac:dyDescent="0.35">
      <c r="B12" s="275"/>
      <c r="D12" t="s">
        <v>166</v>
      </c>
      <c r="E12" s="1"/>
      <c r="F12" s="1"/>
      <c r="G12" s="1"/>
      <c r="H12" s="1"/>
      <c r="I12" s="1"/>
      <c r="J12" s="276"/>
    </row>
    <row r="13" spans="1:14" x14ac:dyDescent="0.35">
      <c r="B13" s="275"/>
      <c r="D13" t="s">
        <v>167</v>
      </c>
      <c r="E13" s="1"/>
      <c r="F13" s="1"/>
      <c r="G13" s="1"/>
      <c r="H13" s="1"/>
      <c r="I13" s="1"/>
      <c r="J13" s="276"/>
    </row>
    <row r="14" spans="1:14" x14ac:dyDescent="0.35">
      <c r="B14" s="275"/>
      <c r="D14" t="s">
        <v>168</v>
      </c>
      <c r="E14" s="1"/>
      <c r="F14" s="1"/>
      <c r="G14" s="1"/>
      <c r="H14" s="1"/>
      <c r="I14" s="1"/>
      <c r="J14" s="276"/>
    </row>
    <row r="15" spans="1:14" x14ac:dyDescent="0.35">
      <c r="B15" s="275"/>
      <c r="D15" t="s">
        <v>169</v>
      </c>
      <c r="E15" s="1"/>
      <c r="F15" s="1"/>
      <c r="G15" s="1"/>
      <c r="H15" s="1"/>
      <c r="I15" s="1"/>
      <c r="J15" s="276"/>
    </row>
    <row r="16" spans="1:14" x14ac:dyDescent="0.35">
      <c r="B16" s="287"/>
      <c r="D16" t="s">
        <v>170</v>
      </c>
      <c r="E16" s="1"/>
      <c r="J16" s="288"/>
    </row>
    <row r="17" spans="2:14" x14ac:dyDescent="0.35">
      <c r="B17" s="287"/>
      <c r="D17" t="s">
        <v>2727</v>
      </c>
      <c r="E17" s="1"/>
      <c r="J17" s="288"/>
    </row>
    <row r="18" spans="2:14" x14ac:dyDescent="0.35">
      <c r="B18" s="275"/>
      <c r="C18" t="s">
        <v>171</v>
      </c>
      <c r="F18" s="283"/>
      <c r="G18" s="283"/>
      <c r="H18" s="283"/>
      <c r="I18" s="283"/>
      <c r="J18" s="276"/>
    </row>
    <row r="19" spans="2:14" x14ac:dyDescent="0.35">
      <c r="B19" s="275"/>
      <c r="C19" t="s">
        <v>172</v>
      </c>
      <c r="E19" s="1"/>
      <c r="F19" s="283"/>
      <c r="G19" s="283"/>
      <c r="H19" s="283"/>
      <c r="I19" s="283"/>
      <c r="J19" s="276"/>
    </row>
    <row r="20" spans="2:14" x14ac:dyDescent="0.35">
      <c r="B20" s="275"/>
      <c r="C20" t="s">
        <v>173</v>
      </c>
      <c r="E20" s="1"/>
      <c r="F20" s="283"/>
      <c r="G20" s="283"/>
      <c r="H20" s="283"/>
      <c r="I20" s="283"/>
      <c r="J20" s="276"/>
      <c r="N20" s="1"/>
    </row>
    <row r="21" spans="2:14" x14ac:dyDescent="0.35">
      <c r="B21" s="275"/>
      <c r="D21" t="s">
        <v>174</v>
      </c>
      <c r="E21" s="1"/>
      <c r="F21" s="282"/>
      <c r="G21" s="282"/>
      <c r="H21" s="282"/>
      <c r="I21" s="282"/>
      <c r="J21" s="276"/>
    </row>
    <row r="22" spans="2:14" x14ac:dyDescent="0.35">
      <c r="B22" s="275"/>
      <c r="D22" t="s">
        <v>175</v>
      </c>
      <c r="E22" s="1"/>
      <c r="F22" s="282"/>
      <c r="G22" s="282"/>
      <c r="H22" s="282"/>
      <c r="I22" s="282"/>
      <c r="J22" s="276"/>
    </row>
    <row r="23" spans="2:14" x14ac:dyDescent="0.35">
      <c r="B23" s="275"/>
      <c r="C23" t="s">
        <v>176</v>
      </c>
      <c r="D23" s="1"/>
      <c r="E23" s="1"/>
      <c r="F23" s="282"/>
      <c r="G23" s="282"/>
      <c r="H23" s="282"/>
      <c r="I23" s="282"/>
      <c r="J23" s="276"/>
    </row>
    <row r="24" spans="2:14" x14ac:dyDescent="0.35">
      <c r="B24" s="275"/>
      <c r="D24" t="s">
        <v>177</v>
      </c>
      <c r="F24" s="282"/>
      <c r="G24" s="282"/>
      <c r="H24" s="282"/>
      <c r="I24" s="282"/>
      <c r="J24" s="276"/>
    </row>
    <row r="25" spans="2:14" ht="15" customHeight="1" x14ac:dyDescent="0.35">
      <c r="B25" s="275"/>
      <c r="C25" t="s">
        <v>178</v>
      </c>
      <c r="F25" s="282"/>
      <c r="G25" s="282"/>
      <c r="H25" s="282"/>
      <c r="I25" s="282"/>
      <c r="J25" s="276"/>
    </row>
    <row r="26" spans="2:14" ht="14.5" customHeight="1" x14ac:dyDescent="0.35">
      <c r="B26" s="275"/>
      <c r="C26" s="311" t="s">
        <v>179</v>
      </c>
      <c r="D26" s="311"/>
      <c r="E26" s="311"/>
      <c r="F26" s="311"/>
      <c r="G26" s="311"/>
      <c r="H26" s="311"/>
      <c r="I26" s="282"/>
      <c r="J26" s="276"/>
    </row>
    <row r="27" spans="2:14" ht="14.5" customHeight="1" x14ac:dyDescent="0.35">
      <c r="B27" s="275"/>
      <c r="C27" s="311"/>
      <c r="D27" s="311"/>
      <c r="E27" s="311"/>
      <c r="F27" s="311"/>
      <c r="G27" s="311"/>
      <c r="H27" s="311"/>
      <c r="I27" s="282"/>
      <c r="J27" s="276"/>
    </row>
    <row r="28" spans="2:14" ht="14.5" customHeight="1" x14ac:dyDescent="0.35">
      <c r="B28" s="275"/>
      <c r="C28" s="311" t="s">
        <v>180</v>
      </c>
      <c r="D28" s="311"/>
      <c r="E28" s="311"/>
      <c r="F28" s="311"/>
      <c r="G28" s="311"/>
      <c r="H28" s="311"/>
      <c r="I28" s="282"/>
      <c r="J28" s="276"/>
    </row>
    <row r="29" spans="2:14" ht="14.5" customHeight="1" x14ac:dyDescent="0.35">
      <c r="B29" s="275"/>
      <c r="C29" s="311"/>
      <c r="D29" s="311"/>
      <c r="E29" s="311"/>
      <c r="F29" s="311"/>
      <c r="G29" s="311"/>
      <c r="H29" s="311"/>
      <c r="I29" s="282"/>
      <c r="J29" s="276"/>
    </row>
    <row r="30" spans="2:14" ht="14.5" customHeight="1" x14ac:dyDescent="0.35">
      <c r="B30" s="275"/>
      <c r="C30" s="311" t="s">
        <v>181</v>
      </c>
      <c r="D30" s="311"/>
      <c r="E30" s="311"/>
      <c r="F30" s="311"/>
      <c r="G30" s="311"/>
      <c r="H30" s="311"/>
      <c r="I30" s="282"/>
      <c r="J30" s="276"/>
    </row>
    <row r="31" spans="2:14" x14ac:dyDescent="0.35">
      <c r="B31" s="275"/>
      <c r="C31" s="311"/>
      <c r="D31" s="311"/>
      <c r="E31" s="311"/>
      <c r="F31" s="311"/>
      <c r="G31" s="311"/>
      <c r="H31" s="311"/>
      <c r="I31" s="282"/>
      <c r="J31" s="276"/>
    </row>
    <row r="32" spans="2:14" x14ac:dyDescent="0.35">
      <c r="B32" s="275"/>
      <c r="C32" s="312" t="s">
        <v>2728</v>
      </c>
      <c r="D32" s="311"/>
      <c r="E32" s="311"/>
      <c r="F32" s="311"/>
      <c r="G32" s="311"/>
      <c r="H32" s="311"/>
      <c r="I32" s="282"/>
      <c r="J32" s="276"/>
    </row>
    <row r="33" spans="2:10" x14ac:dyDescent="0.35">
      <c r="B33" s="275"/>
      <c r="C33" t="s">
        <v>2729</v>
      </c>
      <c r="F33" s="282"/>
      <c r="G33" s="282"/>
      <c r="H33" s="282"/>
      <c r="I33" s="282"/>
      <c r="J33" s="276"/>
    </row>
    <row r="34" spans="2:10" x14ac:dyDescent="0.35">
      <c r="B34" s="275"/>
      <c r="D34" t="s">
        <v>182</v>
      </c>
      <c r="F34" s="282"/>
      <c r="G34" s="282"/>
      <c r="H34" s="282"/>
      <c r="I34" s="282"/>
      <c r="J34" s="276"/>
    </row>
    <row r="35" spans="2:10" x14ac:dyDescent="0.35">
      <c r="B35" s="275"/>
      <c r="D35" t="s">
        <v>183</v>
      </c>
      <c r="F35" s="282"/>
      <c r="G35" s="282"/>
      <c r="H35" s="282"/>
      <c r="I35" s="282"/>
      <c r="J35" s="276"/>
    </row>
    <row r="36" spans="2:10" x14ac:dyDescent="0.35">
      <c r="B36" s="275"/>
      <c r="D36" t="s">
        <v>184</v>
      </c>
      <c r="F36" s="282"/>
      <c r="G36" s="282"/>
      <c r="H36" s="282"/>
      <c r="I36" s="282"/>
      <c r="J36" s="276"/>
    </row>
    <row r="37" spans="2:10" x14ac:dyDescent="0.35">
      <c r="B37" s="275"/>
      <c r="F37" s="282"/>
      <c r="G37" s="282"/>
      <c r="H37" s="282"/>
      <c r="I37" s="282"/>
      <c r="J37" s="276"/>
    </row>
    <row r="38" spans="2:10" x14ac:dyDescent="0.35">
      <c r="B38" s="275"/>
      <c r="F38" s="282"/>
      <c r="G38" s="282"/>
      <c r="H38" s="282"/>
      <c r="I38" s="282"/>
      <c r="J38" s="276"/>
    </row>
    <row r="39" spans="2:10" x14ac:dyDescent="0.35">
      <c r="B39" s="275"/>
      <c r="F39" s="282"/>
      <c r="G39" s="282"/>
      <c r="H39" s="282"/>
      <c r="I39" s="282"/>
      <c r="J39" s="276"/>
    </row>
    <row r="40" spans="2:10" x14ac:dyDescent="0.35">
      <c r="B40" s="275"/>
      <c r="F40" s="282"/>
      <c r="G40" s="282"/>
      <c r="H40" s="282"/>
      <c r="I40" s="282"/>
      <c r="J40" s="276"/>
    </row>
    <row r="41" spans="2:10" ht="15" thickBot="1" x14ac:dyDescent="0.4">
      <c r="B41" s="284"/>
      <c r="C41" s="289"/>
      <c r="D41" s="289"/>
      <c r="E41" s="285"/>
      <c r="F41" s="285"/>
      <c r="G41" s="285"/>
      <c r="H41" s="285"/>
      <c r="I41" s="285"/>
      <c r="J41" s="286"/>
    </row>
    <row r="42" spans="2:10" ht="15" thickBot="1" x14ac:dyDescent="0.4"/>
    <row r="43" spans="2:10" x14ac:dyDescent="0.35">
      <c r="B43" s="272"/>
      <c r="C43" s="273"/>
      <c r="D43" s="273"/>
      <c r="E43" s="273"/>
      <c r="F43" s="273"/>
      <c r="G43" s="273"/>
      <c r="H43" s="273"/>
      <c r="I43" s="273"/>
      <c r="J43" s="274"/>
    </row>
    <row r="44" spans="2:10" x14ac:dyDescent="0.35">
      <c r="B44" s="275"/>
      <c r="C44" s="1"/>
      <c r="D44" s="1"/>
      <c r="E44" s="1"/>
      <c r="F44" s="1"/>
      <c r="G44" s="1"/>
      <c r="H44" s="1"/>
      <c r="I44" s="1"/>
      <c r="J44" s="276"/>
    </row>
    <row r="45" spans="2:10" x14ac:dyDescent="0.35">
      <c r="B45" s="275"/>
      <c r="C45" s="1"/>
      <c r="D45" s="1"/>
      <c r="E45" s="1"/>
      <c r="F45" s="1"/>
      <c r="G45" s="1"/>
      <c r="H45" s="1"/>
      <c r="I45" s="1"/>
      <c r="J45" s="276"/>
    </row>
    <row r="46" spans="2:10" x14ac:dyDescent="0.35">
      <c r="B46" s="275"/>
      <c r="C46" s="1"/>
      <c r="D46" s="1"/>
      <c r="E46" s="1"/>
      <c r="F46" s="1"/>
      <c r="G46" s="1"/>
      <c r="H46" s="1"/>
      <c r="I46" s="1"/>
      <c r="J46" s="276"/>
    </row>
    <row r="47" spans="2:10" x14ac:dyDescent="0.35">
      <c r="B47" s="275"/>
      <c r="C47" s="3" t="s">
        <v>185</v>
      </c>
      <c r="D47" s="1"/>
      <c r="E47" s="1"/>
      <c r="F47" s="290"/>
      <c r="G47" s="1"/>
      <c r="H47" s="1"/>
      <c r="I47" s="1"/>
      <c r="J47" s="276"/>
    </row>
    <row r="48" spans="2:10" x14ac:dyDescent="0.35">
      <c r="B48" s="275"/>
      <c r="C48" s="1"/>
      <c r="D48" s="1"/>
      <c r="E48" s="1"/>
      <c r="G48" s="1"/>
      <c r="H48" s="1"/>
      <c r="I48" s="1"/>
      <c r="J48" s="276"/>
    </row>
    <row r="49" spans="2:10" x14ac:dyDescent="0.35">
      <c r="B49" s="275"/>
      <c r="C49" s="1" t="s">
        <v>186</v>
      </c>
      <c r="D49" s="1"/>
      <c r="E49" s="1"/>
      <c r="F49" s="279"/>
      <c r="G49" s="1" t="s">
        <v>187</v>
      </c>
      <c r="H49" s="279"/>
      <c r="I49" s="279"/>
      <c r="J49" s="276"/>
    </row>
    <row r="50" spans="2:10" x14ac:dyDescent="0.35">
      <c r="B50" s="275"/>
      <c r="C50" s="1" t="s">
        <v>188</v>
      </c>
      <c r="D50" s="1"/>
      <c r="E50" s="1"/>
      <c r="F50" s="279"/>
      <c r="G50" s="1" t="s">
        <v>189</v>
      </c>
      <c r="H50" s="279"/>
      <c r="I50" s="279"/>
      <c r="J50" s="276"/>
    </row>
    <row r="51" spans="2:10" x14ac:dyDescent="0.35">
      <c r="B51" s="275"/>
      <c r="C51" s="1">
        <v>3</v>
      </c>
      <c r="D51" s="1"/>
      <c r="E51" s="1"/>
      <c r="F51" s="279"/>
      <c r="G51" s="1" t="s">
        <v>190</v>
      </c>
      <c r="H51" s="279"/>
      <c r="I51" s="279"/>
      <c r="J51" s="276"/>
    </row>
    <row r="52" spans="2:10" ht="26" x14ac:dyDescent="0.35">
      <c r="B52" s="275"/>
      <c r="C52" s="1"/>
      <c r="D52" s="1"/>
      <c r="E52" s="1"/>
      <c r="F52" s="280"/>
      <c r="G52" s="280"/>
      <c r="H52" s="280"/>
      <c r="I52" s="280"/>
      <c r="J52" s="276"/>
    </row>
    <row r="53" spans="2:10" x14ac:dyDescent="0.35">
      <c r="B53" s="275"/>
      <c r="D53" s="1"/>
      <c r="E53" s="1"/>
      <c r="F53" s="1"/>
      <c r="G53" s="1"/>
      <c r="H53" s="1"/>
      <c r="I53" s="1"/>
      <c r="J53" s="276"/>
    </row>
    <row r="54" spans="2:10" x14ac:dyDescent="0.35">
      <c r="B54" s="275"/>
      <c r="D54" s="1"/>
      <c r="E54" s="1"/>
      <c r="F54" s="1"/>
      <c r="G54" s="1"/>
      <c r="H54" s="1"/>
      <c r="I54" s="1"/>
      <c r="J54" s="276"/>
    </row>
    <row r="55" spans="2:10" x14ac:dyDescent="0.35">
      <c r="B55" s="275"/>
      <c r="E55" s="1"/>
      <c r="F55" s="290"/>
      <c r="G55" s="1"/>
      <c r="H55" s="1"/>
      <c r="I55" s="1"/>
      <c r="J55" s="276"/>
    </row>
    <row r="56" spans="2:10" x14ac:dyDescent="0.35">
      <c r="B56" s="275"/>
      <c r="E56" s="1"/>
      <c r="F56" s="1"/>
      <c r="G56" s="1"/>
      <c r="H56" s="1"/>
      <c r="I56" s="1"/>
      <c r="J56" s="276"/>
    </row>
    <row r="57" spans="2:10" x14ac:dyDescent="0.35">
      <c r="B57" s="275"/>
      <c r="E57" s="1"/>
      <c r="F57" s="1"/>
      <c r="G57" s="1"/>
      <c r="H57" s="1"/>
      <c r="I57" s="1"/>
      <c r="J57" s="276"/>
    </row>
    <row r="58" spans="2:10" x14ac:dyDescent="0.35">
      <c r="B58" s="275"/>
      <c r="E58" s="1"/>
      <c r="F58" s="1"/>
      <c r="G58" s="1"/>
      <c r="H58" s="1"/>
      <c r="I58" s="1"/>
      <c r="J58" s="276"/>
    </row>
    <row r="59" spans="2:10" x14ac:dyDescent="0.35">
      <c r="B59" s="275"/>
      <c r="E59" s="1"/>
      <c r="F59" s="1"/>
      <c r="G59" s="1"/>
      <c r="H59" s="1"/>
      <c r="I59" s="1"/>
      <c r="J59" s="276"/>
    </row>
    <row r="60" spans="2:10" x14ac:dyDescent="0.35">
      <c r="B60" s="287"/>
      <c r="J60" s="288"/>
    </row>
    <row r="61" spans="2:10" x14ac:dyDescent="0.35">
      <c r="B61" s="275"/>
      <c r="D61" s="1"/>
      <c r="E61" s="1"/>
      <c r="F61" s="1"/>
      <c r="G61" s="1"/>
      <c r="H61" s="1"/>
      <c r="I61" s="1"/>
      <c r="J61" s="276"/>
    </row>
    <row r="62" spans="2:10" x14ac:dyDescent="0.35">
      <c r="B62" s="275"/>
      <c r="E62" s="1"/>
      <c r="F62" s="283"/>
      <c r="G62" s="283"/>
      <c r="H62" s="283"/>
      <c r="I62" s="283"/>
      <c r="J62" s="276"/>
    </row>
    <row r="63" spans="2:10" x14ac:dyDescent="0.35">
      <c r="B63" s="275"/>
      <c r="E63" s="1"/>
      <c r="F63" s="283"/>
      <c r="G63" s="283"/>
      <c r="H63" s="283"/>
      <c r="I63" s="283"/>
      <c r="J63" s="276"/>
    </row>
    <row r="64" spans="2:10" x14ac:dyDescent="0.35">
      <c r="B64" s="275"/>
      <c r="D64" s="1"/>
      <c r="E64" s="1"/>
      <c r="F64" s="282"/>
      <c r="G64" s="282"/>
      <c r="H64" s="282"/>
      <c r="I64" s="282"/>
      <c r="J64" s="276"/>
    </row>
    <row r="65" spans="2:10" x14ac:dyDescent="0.35">
      <c r="B65" s="275"/>
      <c r="D65" s="1"/>
      <c r="E65" s="1"/>
      <c r="F65" s="282"/>
      <c r="G65" s="282"/>
      <c r="H65" s="282"/>
      <c r="I65" s="282"/>
      <c r="J65" s="276"/>
    </row>
    <row r="66" spans="2:10" x14ac:dyDescent="0.35">
      <c r="B66" s="275"/>
      <c r="D66" s="1"/>
      <c r="E66" s="1"/>
      <c r="F66" s="282"/>
      <c r="G66" s="282"/>
      <c r="H66" s="282"/>
      <c r="I66" s="282"/>
      <c r="J66" s="276"/>
    </row>
    <row r="67" spans="2:10" x14ac:dyDescent="0.35">
      <c r="B67" s="275"/>
      <c r="D67" s="1"/>
      <c r="E67" s="1"/>
      <c r="F67" s="282"/>
      <c r="G67" s="282"/>
      <c r="H67" s="282"/>
      <c r="I67" s="282"/>
      <c r="J67" s="276"/>
    </row>
    <row r="68" spans="2:10" x14ac:dyDescent="0.35">
      <c r="B68" s="275"/>
      <c r="D68" s="1"/>
      <c r="E68" s="1"/>
      <c r="F68" s="282"/>
      <c r="G68" s="282"/>
      <c r="H68" s="282"/>
      <c r="I68" s="282"/>
      <c r="J68" s="276"/>
    </row>
    <row r="69" spans="2:10" x14ac:dyDescent="0.35">
      <c r="B69" s="275"/>
      <c r="D69" s="1"/>
      <c r="E69" s="1"/>
      <c r="F69" s="282"/>
      <c r="G69" s="282"/>
      <c r="H69" s="282"/>
      <c r="I69" s="282"/>
      <c r="J69" s="276"/>
    </row>
    <row r="70" spans="2:10" x14ac:dyDescent="0.35">
      <c r="B70" s="275"/>
      <c r="D70" s="1"/>
      <c r="E70" s="1"/>
      <c r="F70" s="282"/>
      <c r="G70" s="282"/>
      <c r="H70" s="282"/>
      <c r="I70" s="282"/>
      <c r="J70" s="276"/>
    </row>
    <row r="71" spans="2:10" x14ac:dyDescent="0.35">
      <c r="B71" s="275"/>
      <c r="E71" s="1"/>
      <c r="F71" s="282"/>
      <c r="G71" s="282"/>
      <c r="H71" s="282"/>
      <c r="I71" s="282"/>
      <c r="J71" s="276"/>
    </row>
    <row r="72" spans="2:10" ht="15" thickBot="1" x14ac:dyDescent="0.4">
      <c r="B72" s="284"/>
      <c r="C72" s="289"/>
      <c r="D72" s="289"/>
      <c r="E72" s="289"/>
      <c r="F72" s="291"/>
      <c r="G72" s="291"/>
      <c r="H72" s="291"/>
      <c r="I72" s="291"/>
      <c r="J72" s="286"/>
    </row>
    <row r="73" spans="2:10" ht="15" thickBot="1" x14ac:dyDescent="0.4"/>
    <row r="74" spans="2:10" x14ac:dyDescent="0.35">
      <c r="B74" s="306"/>
      <c r="C74" s="307"/>
      <c r="D74" s="307"/>
      <c r="E74" s="307"/>
      <c r="F74" s="307"/>
      <c r="G74" s="307"/>
      <c r="H74" s="307"/>
      <c r="I74" s="307"/>
      <c r="J74" s="308"/>
    </row>
    <row r="75" spans="2:10" ht="18.5" x14ac:dyDescent="0.45">
      <c r="B75" s="287"/>
      <c r="C75" s="268" t="s">
        <v>3067</v>
      </c>
      <c r="J75" s="288"/>
    </row>
    <row r="76" spans="2:10" ht="18.5" customHeight="1" x14ac:dyDescent="0.45">
      <c r="B76" s="287"/>
      <c r="C76" s="270" t="s">
        <v>3036</v>
      </c>
      <c r="D76" s="271"/>
      <c r="E76" s="271"/>
      <c r="F76" s="271"/>
      <c r="G76" s="271"/>
      <c r="H76" s="271"/>
      <c r="I76" s="271"/>
      <c r="J76" s="288"/>
    </row>
    <row r="77" spans="2:10" x14ac:dyDescent="0.35">
      <c r="B77" s="287"/>
      <c r="C77" s="270" t="s">
        <v>3068</v>
      </c>
      <c r="J77" s="288"/>
    </row>
    <row r="78" spans="2:10" x14ac:dyDescent="0.35">
      <c r="B78" s="287"/>
      <c r="C78" s="270" t="s">
        <v>3069</v>
      </c>
      <c r="J78" s="288"/>
    </row>
    <row r="79" spans="2:10" x14ac:dyDescent="0.35">
      <c r="B79" s="287"/>
      <c r="C79" s="270" t="s">
        <v>3070</v>
      </c>
      <c r="J79" s="288"/>
    </row>
    <row r="80" spans="2:10" ht="24.75" customHeight="1" x14ac:dyDescent="0.35">
      <c r="B80" s="287"/>
      <c r="C80" s="270" t="s">
        <v>3071</v>
      </c>
      <c r="J80" s="288"/>
    </row>
    <row r="81" spans="2:10" ht="14.5" customHeight="1" x14ac:dyDescent="0.35">
      <c r="B81" s="287"/>
      <c r="C81" s="270" t="s">
        <v>3072</v>
      </c>
      <c r="J81" s="288"/>
    </row>
    <row r="82" spans="2:10" x14ac:dyDescent="0.35">
      <c r="B82" s="287"/>
      <c r="C82" s="270" t="s">
        <v>3073</v>
      </c>
      <c r="J82" s="288"/>
    </row>
    <row r="83" spans="2:10" x14ac:dyDescent="0.35">
      <c r="B83" s="287"/>
      <c r="C83" s="270" t="s">
        <v>3074</v>
      </c>
      <c r="J83" s="288"/>
    </row>
    <row r="84" spans="2:10" x14ac:dyDescent="0.35">
      <c r="B84" s="287"/>
      <c r="C84" s="270" t="s">
        <v>3075</v>
      </c>
      <c r="J84" s="288"/>
    </row>
    <row r="85" spans="2:10" x14ac:dyDescent="0.35">
      <c r="B85" s="287"/>
      <c r="C85" s="270" t="s">
        <v>3076</v>
      </c>
      <c r="J85" s="288"/>
    </row>
    <row r="86" spans="2:10" x14ac:dyDescent="0.35">
      <c r="B86" s="287"/>
      <c r="C86" s="270" t="s">
        <v>3077</v>
      </c>
      <c r="J86" s="288"/>
    </row>
    <row r="87" spans="2:10" x14ac:dyDescent="0.35">
      <c r="B87" s="287"/>
      <c r="C87" s="270" t="s">
        <v>3078</v>
      </c>
      <c r="J87" s="288"/>
    </row>
    <row r="88" spans="2:10" x14ac:dyDescent="0.35">
      <c r="B88" s="287"/>
      <c r="C88" s="270" t="s">
        <v>3079</v>
      </c>
      <c r="J88" s="288"/>
    </row>
    <row r="89" spans="2:10" x14ac:dyDescent="0.35">
      <c r="B89" s="287"/>
      <c r="C89" s="270" t="s">
        <v>3080</v>
      </c>
      <c r="J89" s="288"/>
    </row>
    <row r="90" spans="2:10" x14ac:dyDescent="0.35">
      <c r="B90" s="287"/>
      <c r="C90" s="270" t="s">
        <v>3081</v>
      </c>
      <c r="J90" s="288"/>
    </row>
    <row r="91" spans="2:10" x14ac:dyDescent="0.35">
      <c r="B91" s="287"/>
      <c r="C91" s="270" t="s">
        <v>3082</v>
      </c>
      <c r="J91" s="288"/>
    </row>
    <row r="92" spans="2:10" x14ac:dyDescent="0.35">
      <c r="B92" s="287"/>
      <c r="C92" s="270" t="s">
        <v>3083</v>
      </c>
      <c r="J92" s="288"/>
    </row>
    <row r="93" spans="2:10" x14ac:dyDescent="0.35">
      <c r="B93" s="287"/>
      <c r="C93" s="270" t="s">
        <v>3084</v>
      </c>
      <c r="J93" s="288"/>
    </row>
    <row r="94" spans="2:10" x14ac:dyDescent="0.35">
      <c r="B94" s="287"/>
      <c r="C94" s="270" t="s">
        <v>3085</v>
      </c>
      <c r="J94" s="288"/>
    </row>
    <row r="95" spans="2:10" x14ac:dyDescent="0.35">
      <c r="B95" s="287"/>
      <c r="C95" s="270"/>
      <c r="J95" s="288"/>
    </row>
    <row r="96" spans="2:10" x14ac:dyDescent="0.35">
      <c r="B96" s="287"/>
      <c r="C96" s="270"/>
      <c r="J96" s="288"/>
    </row>
    <row r="97" spans="2:10" x14ac:dyDescent="0.35">
      <c r="B97" s="287"/>
      <c r="C97" s="270"/>
      <c r="J97" s="288"/>
    </row>
    <row r="98" spans="2:10" x14ac:dyDescent="0.35">
      <c r="B98" s="287"/>
      <c r="C98" s="270"/>
      <c r="J98" s="288"/>
    </row>
    <row r="99" spans="2:10" x14ac:dyDescent="0.35">
      <c r="B99" s="287"/>
      <c r="C99" s="270"/>
      <c r="J99" s="288"/>
    </row>
    <row r="100" spans="2:10" x14ac:dyDescent="0.35">
      <c r="B100" s="287"/>
      <c r="C100" s="270"/>
      <c r="J100" s="288"/>
    </row>
    <row r="101" spans="2:10" x14ac:dyDescent="0.35">
      <c r="B101" s="287"/>
      <c r="C101" s="270"/>
      <c r="J101" s="288"/>
    </row>
    <row r="102" spans="2:10" x14ac:dyDescent="0.35">
      <c r="B102" s="287"/>
      <c r="C102" s="270"/>
      <c r="J102" s="288"/>
    </row>
    <row r="103" spans="2:10" x14ac:dyDescent="0.35">
      <c r="B103" s="287"/>
      <c r="C103" s="270"/>
      <c r="J103" s="288"/>
    </row>
    <row r="104" spans="2:10" ht="15" thickBot="1" x14ac:dyDescent="0.4">
      <c r="B104" s="309"/>
      <c r="C104" s="267"/>
      <c r="D104" s="289"/>
      <c r="E104" s="289"/>
      <c r="F104" s="289"/>
      <c r="G104" s="289"/>
      <c r="H104" s="289"/>
      <c r="I104" s="289"/>
      <c r="J104" s="310"/>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75" zoomScaleNormal="75" workbookViewId="0">
      <selection activeCell="C36" sqref="C36"/>
    </sheetView>
  </sheetViews>
  <sheetFormatPr defaultRowHeight="14.5" x14ac:dyDescent="0.35"/>
  <cols>
    <col min="1" max="1" width="4.7265625" style="8" customWidth="1"/>
    <col min="2" max="2" width="16.81640625" style="5" bestFit="1" customWidth="1"/>
    <col min="3" max="3" width="162.453125" style="6" customWidth="1"/>
    <col min="4" max="31" width="9.1796875" style="4" customWidth="1"/>
    <col min="247" max="247" width="4.7265625" customWidth="1"/>
    <col min="248" max="248" width="16.81640625" bestFit="1" customWidth="1"/>
    <col min="249" max="249" width="127.54296875" customWidth="1"/>
    <col min="250" max="250" width="46.7265625" customWidth="1"/>
    <col min="251" max="287" width="9.1796875" customWidth="1"/>
    <col min="503" max="503" width="4.7265625" customWidth="1"/>
    <col min="504" max="504" width="16.81640625" bestFit="1" customWidth="1"/>
    <col min="505" max="505" width="127.54296875" customWidth="1"/>
    <col min="506" max="506" width="46.7265625" customWidth="1"/>
    <col min="507" max="543" width="9.1796875" customWidth="1"/>
    <col min="759" max="759" width="4.7265625" customWidth="1"/>
    <col min="760" max="760" width="16.81640625" bestFit="1" customWidth="1"/>
    <col min="761" max="761" width="127.54296875" customWidth="1"/>
    <col min="762" max="762" width="46.7265625" customWidth="1"/>
    <col min="763" max="799" width="9.1796875" customWidth="1"/>
    <col min="1015" max="1015" width="4.7265625" customWidth="1"/>
    <col min="1016" max="1016" width="16.81640625" bestFit="1" customWidth="1"/>
    <col min="1017" max="1017" width="127.54296875" customWidth="1"/>
    <col min="1018" max="1018" width="46.7265625" customWidth="1"/>
    <col min="1019" max="1055" width="9.1796875" customWidth="1"/>
    <col min="1271" max="1271" width="4.7265625" customWidth="1"/>
    <col min="1272" max="1272" width="16.81640625" bestFit="1" customWidth="1"/>
    <col min="1273" max="1273" width="127.54296875" customWidth="1"/>
    <col min="1274" max="1274" width="46.7265625" customWidth="1"/>
    <col min="1275" max="1311" width="9.1796875" customWidth="1"/>
    <col min="1527" max="1527" width="4.7265625" customWidth="1"/>
    <col min="1528" max="1528" width="16.81640625" bestFit="1" customWidth="1"/>
    <col min="1529" max="1529" width="127.54296875" customWidth="1"/>
    <col min="1530" max="1530" width="46.7265625" customWidth="1"/>
    <col min="1531" max="1567" width="9.1796875" customWidth="1"/>
    <col min="1783" max="1783" width="4.7265625" customWidth="1"/>
    <col min="1784" max="1784" width="16.81640625" bestFit="1" customWidth="1"/>
    <col min="1785" max="1785" width="127.54296875" customWidth="1"/>
    <col min="1786" max="1786" width="46.7265625" customWidth="1"/>
    <col min="1787" max="1823" width="9.1796875" customWidth="1"/>
    <col min="2039" max="2039" width="4.7265625" customWidth="1"/>
    <col min="2040" max="2040" width="16.81640625" bestFit="1" customWidth="1"/>
    <col min="2041" max="2041" width="127.54296875" customWidth="1"/>
    <col min="2042" max="2042" width="46.7265625" customWidth="1"/>
    <col min="2043" max="2079" width="9.1796875" customWidth="1"/>
    <col min="2295" max="2295" width="4.7265625" customWidth="1"/>
    <col min="2296" max="2296" width="16.81640625" bestFit="1" customWidth="1"/>
    <col min="2297" max="2297" width="127.54296875" customWidth="1"/>
    <col min="2298" max="2298" width="46.7265625" customWidth="1"/>
    <col min="2299" max="2335" width="9.1796875" customWidth="1"/>
    <col min="2551" max="2551" width="4.7265625" customWidth="1"/>
    <col min="2552" max="2552" width="16.81640625" bestFit="1" customWidth="1"/>
    <col min="2553" max="2553" width="127.54296875" customWidth="1"/>
    <col min="2554" max="2554" width="46.7265625" customWidth="1"/>
    <col min="2555" max="2591" width="9.1796875" customWidth="1"/>
    <col min="2807" max="2807" width="4.7265625" customWidth="1"/>
    <col min="2808" max="2808" width="16.81640625" bestFit="1" customWidth="1"/>
    <col min="2809" max="2809" width="127.54296875" customWidth="1"/>
    <col min="2810" max="2810" width="46.7265625" customWidth="1"/>
    <col min="2811" max="2847" width="9.1796875" customWidth="1"/>
    <col min="3063" max="3063" width="4.7265625" customWidth="1"/>
    <col min="3064" max="3064" width="16.81640625" bestFit="1" customWidth="1"/>
    <col min="3065" max="3065" width="127.54296875" customWidth="1"/>
    <col min="3066" max="3066" width="46.7265625" customWidth="1"/>
    <col min="3067" max="3103" width="9.1796875" customWidth="1"/>
    <col min="3319" max="3319" width="4.7265625" customWidth="1"/>
    <col min="3320" max="3320" width="16.81640625" bestFit="1" customWidth="1"/>
    <col min="3321" max="3321" width="127.54296875" customWidth="1"/>
    <col min="3322" max="3322" width="46.7265625" customWidth="1"/>
    <col min="3323" max="3359" width="9.1796875" customWidth="1"/>
    <col min="3575" max="3575" width="4.7265625" customWidth="1"/>
    <col min="3576" max="3576" width="16.81640625" bestFit="1" customWidth="1"/>
    <col min="3577" max="3577" width="127.54296875" customWidth="1"/>
    <col min="3578" max="3578" width="46.7265625" customWidth="1"/>
    <col min="3579" max="3615" width="9.1796875" customWidth="1"/>
    <col min="3831" max="3831" width="4.7265625" customWidth="1"/>
    <col min="3832" max="3832" width="16.81640625" bestFit="1" customWidth="1"/>
    <col min="3833" max="3833" width="127.54296875" customWidth="1"/>
    <col min="3834" max="3834" width="46.7265625" customWidth="1"/>
    <col min="3835" max="3871" width="9.1796875" customWidth="1"/>
    <col min="4087" max="4087" width="4.7265625" customWidth="1"/>
    <col min="4088" max="4088" width="16.81640625" bestFit="1" customWidth="1"/>
    <col min="4089" max="4089" width="127.54296875" customWidth="1"/>
    <col min="4090" max="4090" width="46.7265625" customWidth="1"/>
    <col min="4091" max="4127" width="9.1796875" customWidth="1"/>
    <col min="4343" max="4343" width="4.7265625" customWidth="1"/>
    <col min="4344" max="4344" width="16.81640625" bestFit="1" customWidth="1"/>
    <col min="4345" max="4345" width="127.54296875" customWidth="1"/>
    <col min="4346" max="4346" width="46.7265625" customWidth="1"/>
    <col min="4347" max="4383" width="9.1796875" customWidth="1"/>
    <col min="4599" max="4599" width="4.7265625" customWidth="1"/>
    <col min="4600" max="4600" width="16.81640625" bestFit="1" customWidth="1"/>
    <col min="4601" max="4601" width="127.54296875" customWidth="1"/>
    <col min="4602" max="4602" width="46.7265625" customWidth="1"/>
    <col min="4603" max="4639" width="9.1796875" customWidth="1"/>
    <col min="4855" max="4855" width="4.7265625" customWidth="1"/>
    <col min="4856" max="4856" width="16.81640625" bestFit="1" customWidth="1"/>
    <col min="4857" max="4857" width="127.54296875" customWidth="1"/>
    <col min="4858" max="4858" width="46.7265625" customWidth="1"/>
    <col min="4859" max="4895" width="9.1796875" customWidth="1"/>
    <col min="5111" max="5111" width="4.7265625" customWidth="1"/>
    <col min="5112" max="5112" width="16.81640625" bestFit="1" customWidth="1"/>
    <col min="5113" max="5113" width="127.54296875" customWidth="1"/>
    <col min="5114" max="5114" width="46.7265625" customWidth="1"/>
    <col min="5115" max="5151" width="9.1796875" customWidth="1"/>
    <col min="5367" max="5367" width="4.7265625" customWidth="1"/>
    <col min="5368" max="5368" width="16.81640625" bestFit="1" customWidth="1"/>
    <col min="5369" max="5369" width="127.54296875" customWidth="1"/>
    <col min="5370" max="5370" width="46.7265625" customWidth="1"/>
    <col min="5371" max="5407" width="9.1796875" customWidth="1"/>
    <col min="5623" max="5623" width="4.7265625" customWidth="1"/>
    <col min="5624" max="5624" width="16.81640625" bestFit="1" customWidth="1"/>
    <col min="5625" max="5625" width="127.54296875" customWidth="1"/>
    <col min="5626" max="5626" width="46.7265625" customWidth="1"/>
    <col min="5627" max="5663" width="9.1796875" customWidth="1"/>
    <col min="5879" max="5879" width="4.7265625" customWidth="1"/>
    <col min="5880" max="5880" width="16.81640625" bestFit="1" customWidth="1"/>
    <col min="5881" max="5881" width="127.54296875" customWidth="1"/>
    <col min="5882" max="5882" width="46.7265625" customWidth="1"/>
    <col min="5883" max="5919" width="9.1796875" customWidth="1"/>
    <col min="6135" max="6135" width="4.7265625" customWidth="1"/>
    <col min="6136" max="6136" width="16.81640625" bestFit="1" customWidth="1"/>
    <col min="6137" max="6137" width="127.54296875" customWidth="1"/>
    <col min="6138" max="6138" width="46.7265625" customWidth="1"/>
    <col min="6139" max="6175" width="9.1796875" customWidth="1"/>
    <col min="6391" max="6391" width="4.7265625" customWidth="1"/>
    <col min="6392" max="6392" width="16.81640625" bestFit="1" customWidth="1"/>
    <col min="6393" max="6393" width="127.54296875" customWidth="1"/>
    <col min="6394" max="6394" width="46.7265625" customWidth="1"/>
    <col min="6395" max="6431" width="9.1796875" customWidth="1"/>
    <col min="6647" max="6647" width="4.7265625" customWidth="1"/>
    <col min="6648" max="6648" width="16.81640625" bestFit="1" customWidth="1"/>
    <col min="6649" max="6649" width="127.54296875" customWidth="1"/>
    <col min="6650" max="6650" width="46.7265625" customWidth="1"/>
    <col min="6651" max="6687" width="9.1796875" customWidth="1"/>
    <col min="6903" max="6903" width="4.7265625" customWidth="1"/>
    <col min="6904" max="6904" width="16.81640625" bestFit="1" customWidth="1"/>
    <col min="6905" max="6905" width="127.54296875" customWidth="1"/>
    <col min="6906" max="6906" width="46.7265625" customWidth="1"/>
    <col min="6907" max="6943" width="9.1796875" customWidth="1"/>
    <col min="7159" max="7159" width="4.7265625" customWidth="1"/>
    <col min="7160" max="7160" width="16.81640625" bestFit="1" customWidth="1"/>
    <col min="7161" max="7161" width="127.54296875" customWidth="1"/>
    <col min="7162" max="7162" width="46.7265625" customWidth="1"/>
    <col min="7163" max="7199" width="9.1796875" customWidth="1"/>
    <col min="7415" max="7415" width="4.7265625" customWidth="1"/>
    <col min="7416" max="7416" width="16.81640625" bestFit="1" customWidth="1"/>
    <col min="7417" max="7417" width="127.54296875" customWidth="1"/>
    <col min="7418" max="7418" width="46.7265625" customWidth="1"/>
    <col min="7419" max="7455" width="9.1796875" customWidth="1"/>
    <col min="7671" max="7671" width="4.7265625" customWidth="1"/>
    <col min="7672" max="7672" width="16.81640625" bestFit="1" customWidth="1"/>
    <col min="7673" max="7673" width="127.54296875" customWidth="1"/>
    <col min="7674" max="7674" width="46.7265625" customWidth="1"/>
    <col min="7675" max="7711" width="9.1796875" customWidth="1"/>
    <col min="7927" max="7927" width="4.7265625" customWidth="1"/>
    <col min="7928" max="7928" width="16.81640625" bestFit="1" customWidth="1"/>
    <col min="7929" max="7929" width="127.54296875" customWidth="1"/>
    <col min="7930" max="7930" width="46.7265625" customWidth="1"/>
    <col min="7931" max="7967" width="9.1796875" customWidth="1"/>
    <col min="8183" max="8183" width="4.7265625" customWidth="1"/>
    <col min="8184" max="8184" width="16.81640625" bestFit="1" customWidth="1"/>
    <col min="8185" max="8185" width="127.54296875" customWidth="1"/>
    <col min="8186" max="8186" width="46.7265625" customWidth="1"/>
    <col min="8187" max="8223" width="9.1796875" customWidth="1"/>
    <col min="8439" max="8439" width="4.7265625" customWidth="1"/>
    <col min="8440" max="8440" width="16.81640625" bestFit="1" customWidth="1"/>
    <col min="8441" max="8441" width="127.54296875" customWidth="1"/>
    <col min="8442" max="8442" width="46.7265625" customWidth="1"/>
    <col min="8443" max="8479" width="9.1796875" customWidth="1"/>
    <col min="8695" max="8695" width="4.7265625" customWidth="1"/>
    <col min="8696" max="8696" width="16.81640625" bestFit="1" customWidth="1"/>
    <col min="8697" max="8697" width="127.54296875" customWidth="1"/>
    <col min="8698" max="8698" width="46.7265625" customWidth="1"/>
    <col min="8699" max="8735" width="9.1796875" customWidth="1"/>
    <col min="8951" max="8951" width="4.7265625" customWidth="1"/>
    <col min="8952" max="8952" width="16.81640625" bestFit="1" customWidth="1"/>
    <col min="8953" max="8953" width="127.54296875" customWidth="1"/>
    <col min="8954" max="8954" width="46.7265625" customWidth="1"/>
    <col min="8955" max="8991" width="9.1796875" customWidth="1"/>
    <col min="9207" max="9207" width="4.7265625" customWidth="1"/>
    <col min="9208" max="9208" width="16.81640625" bestFit="1" customWidth="1"/>
    <col min="9209" max="9209" width="127.54296875" customWidth="1"/>
    <col min="9210" max="9210" width="46.7265625" customWidth="1"/>
    <col min="9211" max="9247" width="9.1796875" customWidth="1"/>
    <col min="9463" max="9463" width="4.7265625" customWidth="1"/>
    <col min="9464" max="9464" width="16.81640625" bestFit="1" customWidth="1"/>
    <col min="9465" max="9465" width="127.54296875" customWidth="1"/>
    <col min="9466" max="9466" width="46.7265625" customWidth="1"/>
    <col min="9467" max="9503" width="9.1796875" customWidth="1"/>
    <col min="9719" max="9719" width="4.7265625" customWidth="1"/>
    <col min="9720" max="9720" width="16.81640625" bestFit="1" customWidth="1"/>
    <col min="9721" max="9721" width="127.54296875" customWidth="1"/>
    <col min="9722" max="9722" width="46.7265625" customWidth="1"/>
    <col min="9723" max="9759" width="9.1796875" customWidth="1"/>
    <col min="9975" max="9975" width="4.7265625" customWidth="1"/>
    <col min="9976" max="9976" width="16.81640625" bestFit="1" customWidth="1"/>
    <col min="9977" max="9977" width="127.54296875" customWidth="1"/>
    <col min="9978" max="9978" width="46.7265625" customWidth="1"/>
    <col min="9979" max="10015" width="9.1796875" customWidth="1"/>
    <col min="10231" max="10231" width="4.7265625" customWidth="1"/>
    <col min="10232" max="10232" width="16.81640625" bestFit="1" customWidth="1"/>
    <col min="10233" max="10233" width="127.54296875" customWidth="1"/>
    <col min="10234" max="10234" width="46.7265625" customWidth="1"/>
    <col min="10235" max="10271" width="9.1796875" customWidth="1"/>
    <col min="10487" max="10487" width="4.7265625" customWidth="1"/>
    <col min="10488" max="10488" width="16.81640625" bestFit="1" customWidth="1"/>
    <col min="10489" max="10489" width="127.54296875" customWidth="1"/>
    <col min="10490" max="10490" width="46.7265625" customWidth="1"/>
    <col min="10491" max="10527" width="9.1796875" customWidth="1"/>
    <col min="10743" max="10743" width="4.7265625" customWidth="1"/>
    <col min="10744" max="10744" width="16.81640625" bestFit="1" customWidth="1"/>
    <col min="10745" max="10745" width="127.54296875" customWidth="1"/>
    <col min="10746" max="10746" width="46.7265625" customWidth="1"/>
    <col min="10747" max="10783" width="9.1796875" customWidth="1"/>
    <col min="10999" max="10999" width="4.7265625" customWidth="1"/>
    <col min="11000" max="11000" width="16.81640625" bestFit="1" customWidth="1"/>
    <col min="11001" max="11001" width="127.54296875" customWidth="1"/>
    <col min="11002" max="11002" width="46.7265625" customWidth="1"/>
    <col min="11003" max="11039" width="9.1796875" customWidth="1"/>
    <col min="11255" max="11255" width="4.7265625" customWidth="1"/>
    <col min="11256" max="11256" width="16.81640625" bestFit="1" customWidth="1"/>
    <col min="11257" max="11257" width="127.54296875" customWidth="1"/>
    <col min="11258" max="11258" width="46.7265625" customWidth="1"/>
    <col min="11259" max="11295" width="9.1796875" customWidth="1"/>
    <col min="11511" max="11511" width="4.7265625" customWidth="1"/>
    <col min="11512" max="11512" width="16.81640625" bestFit="1" customWidth="1"/>
    <col min="11513" max="11513" width="127.54296875" customWidth="1"/>
    <col min="11514" max="11514" width="46.7265625" customWidth="1"/>
    <col min="11515" max="11551" width="9.1796875" customWidth="1"/>
    <col min="11767" max="11767" width="4.7265625" customWidth="1"/>
    <col min="11768" max="11768" width="16.81640625" bestFit="1" customWidth="1"/>
    <col min="11769" max="11769" width="127.54296875" customWidth="1"/>
    <col min="11770" max="11770" width="46.7265625" customWidth="1"/>
    <col min="11771" max="11807" width="9.1796875" customWidth="1"/>
    <col min="12023" max="12023" width="4.7265625" customWidth="1"/>
    <col min="12024" max="12024" width="16.81640625" bestFit="1" customWidth="1"/>
    <col min="12025" max="12025" width="127.54296875" customWidth="1"/>
    <col min="12026" max="12026" width="46.7265625" customWidth="1"/>
    <col min="12027" max="12063" width="9.1796875" customWidth="1"/>
    <col min="12279" max="12279" width="4.7265625" customWidth="1"/>
    <col min="12280" max="12280" width="16.81640625" bestFit="1" customWidth="1"/>
    <col min="12281" max="12281" width="127.54296875" customWidth="1"/>
    <col min="12282" max="12282" width="46.7265625" customWidth="1"/>
    <col min="12283" max="12319" width="9.1796875" customWidth="1"/>
    <col min="12535" max="12535" width="4.7265625" customWidth="1"/>
    <col min="12536" max="12536" width="16.81640625" bestFit="1" customWidth="1"/>
    <col min="12537" max="12537" width="127.54296875" customWidth="1"/>
    <col min="12538" max="12538" width="46.7265625" customWidth="1"/>
    <col min="12539" max="12575" width="9.1796875" customWidth="1"/>
    <col min="12791" max="12791" width="4.7265625" customWidth="1"/>
    <col min="12792" max="12792" width="16.81640625" bestFit="1" customWidth="1"/>
    <col min="12793" max="12793" width="127.54296875" customWidth="1"/>
    <col min="12794" max="12794" width="46.7265625" customWidth="1"/>
    <col min="12795" max="12831" width="9.1796875" customWidth="1"/>
    <col min="13047" max="13047" width="4.7265625" customWidth="1"/>
    <col min="13048" max="13048" width="16.81640625" bestFit="1" customWidth="1"/>
    <col min="13049" max="13049" width="127.54296875" customWidth="1"/>
    <col min="13050" max="13050" width="46.7265625" customWidth="1"/>
    <col min="13051" max="13087" width="9.1796875" customWidth="1"/>
    <col min="13303" max="13303" width="4.7265625" customWidth="1"/>
    <col min="13304" max="13304" width="16.81640625" bestFit="1" customWidth="1"/>
    <col min="13305" max="13305" width="127.54296875" customWidth="1"/>
    <col min="13306" max="13306" width="46.7265625" customWidth="1"/>
    <col min="13307" max="13343" width="9.1796875" customWidth="1"/>
    <col min="13559" max="13559" width="4.7265625" customWidth="1"/>
    <col min="13560" max="13560" width="16.81640625" bestFit="1" customWidth="1"/>
    <col min="13561" max="13561" width="127.54296875" customWidth="1"/>
    <col min="13562" max="13562" width="46.7265625" customWidth="1"/>
    <col min="13563" max="13599" width="9.1796875" customWidth="1"/>
    <col min="13815" max="13815" width="4.7265625" customWidth="1"/>
    <col min="13816" max="13816" width="16.81640625" bestFit="1" customWidth="1"/>
    <col min="13817" max="13817" width="127.54296875" customWidth="1"/>
    <col min="13818" max="13818" width="46.7265625" customWidth="1"/>
    <col min="13819" max="13855" width="9.1796875" customWidth="1"/>
    <col min="14071" max="14071" width="4.7265625" customWidth="1"/>
    <col min="14072" max="14072" width="16.81640625" bestFit="1" customWidth="1"/>
    <col min="14073" max="14073" width="127.54296875" customWidth="1"/>
    <col min="14074" max="14074" width="46.7265625" customWidth="1"/>
    <col min="14075" max="14111" width="9.1796875" customWidth="1"/>
    <col min="14327" max="14327" width="4.7265625" customWidth="1"/>
    <col min="14328" max="14328" width="16.81640625" bestFit="1" customWidth="1"/>
    <col min="14329" max="14329" width="127.54296875" customWidth="1"/>
    <col min="14330" max="14330" width="46.7265625" customWidth="1"/>
    <col min="14331" max="14367" width="9.1796875" customWidth="1"/>
    <col min="14583" max="14583" width="4.7265625" customWidth="1"/>
    <col min="14584" max="14584" width="16.81640625" bestFit="1" customWidth="1"/>
    <col min="14585" max="14585" width="127.54296875" customWidth="1"/>
    <col min="14586" max="14586" width="46.7265625" customWidth="1"/>
    <col min="14587" max="14623" width="9.1796875" customWidth="1"/>
    <col min="14839" max="14839" width="4.7265625" customWidth="1"/>
    <col min="14840" max="14840" width="16.81640625" bestFit="1" customWidth="1"/>
    <col min="14841" max="14841" width="127.54296875" customWidth="1"/>
    <col min="14842" max="14842" width="46.7265625" customWidth="1"/>
    <col min="14843" max="14879" width="9.1796875" customWidth="1"/>
    <col min="15095" max="15095" width="4.7265625" customWidth="1"/>
    <col min="15096" max="15096" width="16.81640625" bestFit="1" customWidth="1"/>
    <col min="15097" max="15097" width="127.54296875" customWidth="1"/>
    <col min="15098" max="15098" width="46.7265625" customWidth="1"/>
    <col min="15099" max="15135" width="9.1796875" customWidth="1"/>
    <col min="15351" max="15351" width="4.7265625" customWidth="1"/>
    <col min="15352" max="15352" width="16.81640625" bestFit="1" customWidth="1"/>
    <col min="15353" max="15353" width="127.54296875" customWidth="1"/>
    <col min="15354" max="15354" width="46.7265625" customWidth="1"/>
    <col min="15355" max="15391" width="9.1796875" customWidth="1"/>
    <col min="15607" max="15607" width="4.7265625" customWidth="1"/>
    <col min="15608" max="15608" width="16.81640625" bestFit="1" customWidth="1"/>
    <col min="15609" max="15609" width="127.54296875" customWidth="1"/>
    <col min="15610" max="15610" width="46.7265625" customWidth="1"/>
    <col min="15611" max="15647" width="9.1796875" customWidth="1"/>
    <col min="15863" max="15863" width="4.7265625" customWidth="1"/>
    <col min="15864" max="15864" width="16.81640625" bestFit="1" customWidth="1"/>
    <col min="15865" max="15865" width="127.54296875" customWidth="1"/>
    <col min="15866" max="15866" width="46.7265625" customWidth="1"/>
    <col min="15867" max="15903" width="9.1796875" customWidth="1"/>
    <col min="16119" max="16119" width="4.7265625" customWidth="1"/>
    <col min="16120" max="16120" width="16.81640625" bestFit="1" customWidth="1"/>
    <col min="16121" max="16121" width="127.54296875" customWidth="1"/>
    <col min="16122" max="16122" width="46.7265625" customWidth="1"/>
    <col min="16123" max="16159" width="9.1796875" customWidth="1"/>
  </cols>
  <sheetData>
    <row r="1" spans="1:31" ht="31" x14ac:dyDescent="0.7">
      <c r="A1" s="313" t="s">
        <v>191</v>
      </c>
      <c r="B1" s="293"/>
      <c r="C1" s="293"/>
    </row>
    <row r="2" spans="1:31" ht="31" x14ac:dyDescent="0.7">
      <c r="A2" s="292" t="s">
        <v>163</v>
      </c>
      <c r="B2" s="293"/>
      <c r="C2" s="293"/>
    </row>
    <row r="3" spans="1:31" x14ac:dyDescent="0.35">
      <c r="A3" s="2"/>
      <c r="B3"/>
      <c r="C3"/>
    </row>
    <row r="4" spans="1:31" s="3" customFormat="1" ht="18.5" x14ac:dyDescent="0.35">
      <c r="A4" s="294"/>
      <c r="B4" s="295"/>
      <c r="C4" s="296" t="s">
        <v>192</v>
      </c>
      <c r="D4" s="7"/>
      <c r="E4" s="7"/>
      <c r="F4" s="7"/>
      <c r="G4" s="7"/>
      <c r="H4" s="7"/>
      <c r="I4" s="7"/>
      <c r="J4" s="7"/>
      <c r="K4" s="7"/>
      <c r="L4" s="7"/>
      <c r="M4" s="7"/>
      <c r="N4" s="7"/>
      <c r="O4" s="7"/>
      <c r="P4" s="7"/>
      <c r="Q4" s="7"/>
      <c r="R4" s="7"/>
      <c r="S4" s="7"/>
      <c r="T4" s="7"/>
      <c r="U4" s="7"/>
      <c r="V4" s="7"/>
      <c r="W4" s="7"/>
      <c r="X4" s="7"/>
      <c r="Y4" s="7"/>
      <c r="Z4" s="7"/>
      <c r="AA4" s="7"/>
      <c r="AB4" s="7"/>
      <c r="AC4" s="7"/>
      <c r="AD4" s="7"/>
      <c r="AE4" s="7"/>
    </row>
    <row r="5" spans="1:31" ht="18.5" x14ac:dyDescent="0.35">
      <c r="A5" s="297" t="s">
        <v>193</v>
      </c>
      <c r="B5" s="298"/>
      <c r="C5" s="299"/>
    </row>
    <row r="6" spans="1:31" ht="14.5" customHeight="1" x14ac:dyDescent="0.35">
      <c r="A6" s="193" t="s">
        <v>194</v>
      </c>
      <c r="B6" s="193"/>
      <c r="C6" s="192"/>
    </row>
    <row r="7" spans="1:31" ht="58" x14ac:dyDescent="0.35">
      <c r="A7" s="300"/>
      <c r="B7" s="301" t="s">
        <v>195</v>
      </c>
      <c r="C7" s="302" t="s">
        <v>196</v>
      </c>
    </row>
    <row r="8" spans="1:31" ht="14.5" customHeight="1" x14ac:dyDescent="0.35">
      <c r="A8" s="193" t="s">
        <v>197</v>
      </c>
      <c r="B8" s="193"/>
      <c r="C8" s="192"/>
    </row>
    <row r="9" spans="1:31" ht="23.25" customHeight="1" x14ac:dyDescent="0.35">
      <c r="A9" s="303"/>
      <c r="B9" s="301" t="s">
        <v>198</v>
      </c>
      <c r="C9" s="304" t="s">
        <v>199</v>
      </c>
    </row>
    <row r="10" spans="1:31" ht="14.5" customHeight="1" x14ac:dyDescent="0.35">
      <c r="A10" s="193" t="s">
        <v>200</v>
      </c>
      <c r="B10" s="193"/>
      <c r="C10" s="192"/>
    </row>
    <row r="11" spans="1:31" ht="23.25" customHeight="1" x14ac:dyDescent="0.35">
      <c r="A11" s="303"/>
      <c r="B11" s="301" t="s">
        <v>201</v>
      </c>
      <c r="C11" s="304" t="s">
        <v>202</v>
      </c>
    </row>
    <row r="12" spans="1:31" ht="14.5" customHeight="1" x14ac:dyDescent="0.35">
      <c r="A12" s="193" t="s">
        <v>203</v>
      </c>
      <c r="B12" s="193"/>
      <c r="C12" s="192"/>
    </row>
    <row r="13" spans="1:31" x14ac:dyDescent="0.35">
      <c r="A13" s="300"/>
      <c r="B13" s="301" t="s">
        <v>204</v>
      </c>
      <c r="C13" s="302" t="s">
        <v>3023</v>
      </c>
    </row>
    <row r="14" spans="1:31" ht="14.5" customHeight="1" x14ac:dyDescent="0.35">
      <c r="A14" s="193" t="s">
        <v>205</v>
      </c>
      <c r="B14" s="193"/>
      <c r="C14" s="192"/>
    </row>
    <row r="15" spans="1:31" ht="38.25" customHeight="1" x14ac:dyDescent="0.35">
      <c r="A15" s="300"/>
      <c r="B15" s="301" t="s">
        <v>206</v>
      </c>
      <c r="C15" s="304" t="s">
        <v>207</v>
      </c>
    </row>
    <row r="16" spans="1:31" ht="14.5" customHeight="1" x14ac:dyDescent="0.35">
      <c r="A16" s="193" t="s">
        <v>208</v>
      </c>
      <c r="B16" s="193"/>
      <c r="C16" s="192"/>
    </row>
    <row r="17" spans="1:3" ht="26.25" customHeight="1" x14ac:dyDescent="0.35">
      <c r="A17" s="300"/>
      <c r="B17" s="301" t="s">
        <v>209</v>
      </c>
      <c r="C17" s="304" t="s">
        <v>210</v>
      </c>
    </row>
    <row r="18" spans="1:3" ht="14.5" customHeight="1" x14ac:dyDescent="0.35">
      <c r="A18" s="193" t="s">
        <v>211</v>
      </c>
      <c r="B18" s="193"/>
      <c r="C18" s="192"/>
    </row>
    <row r="19" spans="1:3" ht="40.5" customHeight="1" x14ac:dyDescent="0.35">
      <c r="A19" s="300"/>
      <c r="B19" s="301" t="s">
        <v>212</v>
      </c>
      <c r="C19" s="302" t="s">
        <v>3024</v>
      </c>
    </row>
    <row r="20" spans="1:3" ht="18.5" x14ac:dyDescent="0.35">
      <c r="A20" s="297" t="s">
        <v>213</v>
      </c>
      <c r="B20" s="298"/>
      <c r="C20" s="305"/>
    </row>
    <row r="21" spans="1:3" ht="14.5" customHeight="1" x14ac:dyDescent="0.35">
      <c r="A21" s="193" t="s">
        <v>214</v>
      </c>
      <c r="B21" s="193"/>
      <c r="C21" s="192"/>
    </row>
    <row r="22" spans="1:3" ht="42.65" customHeight="1" x14ac:dyDescent="0.35">
      <c r="A22" s="303"/>
      <c r="B22" s="301" t="s">
        <v>215</v>
      </c>
      <c r="C22" s="302" t="s">
        <v>216</v>
      </c>
    </row>
    <row r="23" spans="1:3" ht="14.5" customHeight="1" x14ac:dyDescent="0.35">
      <c r="A23" s="193" t="s">
        <v>217</v>
      </c>
      <c r="B23" s="193"/>
      <c r="C23" s="192"/>
    </row>
    <row r="24" spans="1:3" x14ac:dyDescent="0.35">
      <c r="A24" s="300"/>
      <c r="B24" s="301" t="s">
        <v>218</v>
      </c>
      <c r="C24" s="304" t="s">
        <v>219</v>
      </c>
    </row>
    <row r="25" spans="1:3" ht="14.5" customHeight="1" x14ac:dyDescent="0.35">
      <c r="A25" s="193" t="s">
        <v>220</v>
      </c>
      <c r="B25" s="193"/>
      <c r="C25" s="192"/>
    </row>
    <row r="26" spans="1:3" ht="38.25" customHeight="1" x14ac:dyDescent="0.35">
      <c r="A26" s="300"/>
      <c r="B26" s="301" t="s">
        <v>221</v>
      </c>
      <c r="C26" s="304" t="s">
        <v>222</v>
      </c>
    </row>
    <row r="27" spans="1:3" ht="14.5" customHeight="1" x14ac:dyDescent="0.35">
      <c r="A27" s="193" t="s">
        <v>223</v>
      </c>
      <c r="B27" s="193"/>
      <c r="C27" s="192"/>
    </row>
    <row r="28" spans="1:3" ht="34.5" customHeight="1" x14ac:dyDescent="0.35">
      <c r="A28" s="300"/>
      <c r="B28" s="301" t="s">
        <v>224</v>
      </c>
      <c r="C28" s="304" t="s">
        <v>225</v>
      </c>
    </row>
    <row r="29" spans="1:3" x14ac:dyDescent="0.35">
      <c r="A29" s="193" t="s">
        <v>226</v>
      </c>
      <c r="B29" s="193"/>
      <c r="C29" s="192"/>
    </row>
    <row r="30" spans="1:3" ht="58" x14ac:dyDescent="0.35">
      <c r="A30" s="300"/>
      <c r="B30" s="301" t="s">
        <v>227</v>
      </c>
      <c r="C30" s="304" t="s">
        <v>228</v>
      </c>
    </row>
    <row r="31" spans="1:3" x14ac:dyDescent="0.35">
      <c r="A31" s="193" t="s">
        <v>229</v>
      </c>
      <c r="B31" s="193"/>
      <c r="C31" s="192"/>
    </row>
    <row r="32" spans="1:3" ht="29" x14ac:dyDescent="0.35">
      <c r="A32" s="300"/>
      <c r="B32" s="301" t="s">
        <v>230</v>
      </c>
      <c r="C32" s="304" t="s">
        <v>231</v>
      </c>
    </row>
    <row r="33" spans="1:3" x14ac:dyDescent="0.35">
      <c r="A33" s="193" t="s">
        <v>232</v>
      </c>
      <c r="B33" s="193"/>
      <c r="C33" s="192"/>
    </row>
    <row r="34" spans="1:3" x14ac:dyDescent="0.35">
      <c r="A34" s="300"/>
      <c r="B34" s="301" t="s">
        <v>233</v>
      </c>
      <c r="C34" s="304" t="s">
        <v>234</v>
      </c>
    </row>
    <row r="35" spans="1:3" x14ac:dyDescent="0.35">
      <c r="A35" s="193" t="s">
        <v>3025</v>
      </c>
      <c r="B35" s="337"/>
      <c r="C35" s="338"/>
    </row>
    <row r="36" spans="1:3" ht="58" x14ac:dyDescent="0.35">
      <c r="A36" s="300"/>
      <c r="B36" s="301" t="s">
        <v>3026</v>
      </c>
      <c r="C36" s="304" t="s">
        <v>3027</v>
      </c>
    </row>
    <row r="38" spans="1:3" x14ac:dyDescent="0.35">
      <c r="C38" s="194"/>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H413"/>
  <sheetViews>
    <sheetView topLeftCell="A189" zoomScale="75" zoomScaleNormal="75" workbookViewId="0">
      <selection activeCell="D6" sqref="D6"/>
    </sheetView>
  </sheetViews>
  <sheetFormatPr defaultRowHeight="14.5" x14ac:dyDescent="0.35"/>
  <cols>
    <col min="1" max="1" width="13.26953125" style="17" customWidth="1"/>
    <col min="2" max="2" width="60.7265625" style="17" customWidth="1"/>
    <col min="3" max="3" width="39.1796875" style="115" bestFit="1" customWidth="1"/>
    <col min="4" max="4" width="35.1796875" style="17" bestFit="1" customWidth="1"/>
    <col min="5" max="5" width="6.7265625" style="17" customWidth="1"/>
    <col min="6" max="6" width="41.7265625" style="17" customWidth="1"/>
    <col min="7" max="7" width="41.7265625" style="11" customWidth="1"/>
    <col min="8" max="8" width="7.26953125" style="17" customWidth="1"/>
  </cols>
  <sheetData>
    <row r="1" spans="1:8" ht="31" x14ac:dyDescent="0.35">
      <c r="A1" s="10" t="s">
        <v>235</v>
      </c>
      <c r="B1" s="10"/>
      <c r="C1" s="112"/>
      <c r="D1" s="11"/>
      <c r="E1" s="11"/>
      <c r="F1" s="12" t="s">
        <v>3086</v>
      </c>
      <c r="H1" s="11"/>
    </row>
    <row r="2" spans="1:8" ht="15" thickBot="1" x14ac:dyDescent="0.4">
      <c r="A2" s="11"/>
      <c r="B2" s="13"/>
      <c r="C2" s="145"/>
      <c r="D2" s="11"/>
      <c r="E2" s="11"/>
      <c r="F2" s="11"/>
      <c r="H2" s="11"/>
    </row>
    <row r="3" spans="1:8" ht="19" thickBot="1" x14ac:dyDescent="0.4">
      <c r="A3" s="14"/>
      <c r="B3" s="15" t="s">
        <v>236</v>
      </c>
      <c r="C3" s="146" t="s">
        <v>2684</v>
      </c>
      <c r="D3" s="14"/>
      <c r="E3" s="14"/>
      <c r="F3" s="11"/>
      <c r="G3" s="14"/>
      <c r="H3" s="11"/>
    </row>
    <row r="4" spans="1:8" ht="15" thickBot="1" x14ac:dyDescent="0.4">
      <c r="H4" s="11"/>
    </row>
    <row r="5" spans="1:8" ht="18.5" x14ac:dyDescent="0.35">
      <c r="A5" s="18"/>
      <c r="B5" s="19" t="s">
        <v>238</v>
      </c>
      <c r="C5" s="116"/>
      <c r="E5" s="20"/>
      <c r="F5" s="20"/>
      <c r="H5" s="11"/>
    </row>
    <row r="6" spans="1:8" x14ac:dyDescent="0.35">
      <c r="B6" s="21" t="s">
        <v>239</v>
      </c>
      <c r="C6" s="117"/>
      <c r="D6" s="20"/>
      <c r="H6" s="11"/>
    </row>
    <row r="7" spans="1:8" x14ac:dyDescent="0.35">
      <c r="B7" s="22" t="s">
        <v>240</v>
      </c>
      <c r="C7" s="117"/>
      <c r="D7" s="20"/>
      <c r="H7" s="11"/>
    </row>
    <row r="8" spans="1:8" x14ac:dyDescent="0.35">
      <c r="B8" s="22" t="s">
        <v>241</v>
      </c>
      <c r="C8" s="117"/>
      <c r="D8" s="20"/>
      <c r="F8" s="17" t="s">
        <v>242</v>
      </c>
      <c r="H8" s="11"/>
    </row>
    <row r="9" spans="1:8" x14ac:dyDescent="0.35">
      <c r="B9" s="21" t="s">
        <v>243</v>
      </c>
      <c r="H9" s="11"/>
    </row>
    <row r="10" spans="1:8" x14ac:dyDescent="0.35">
      <c r="B10" s="21" t="s">
        <v>244</v>
      </c>
      <c r="H10" s="11"/>
    </row>
    <row r="11" spans="1:8" ht="15" thickBot="1" x14ac:dyDescent="0.4">
      <c r="B11" s="23" t="s">
        <v>245</v>
      </c>
      <c r="H11" s="11"/>
    </row>
    <row r="12" spans="1:8" x14ac:dyDescent="0.35">
      <c r="B12" s="24"/>
      <c r="H12" s="11"/>
    </row>
    <row r="13" spans="1:8" ht="37" x14ac:dyDescent="0.35">
      <c r="A13" s="25" t="s">
        <v>246</v>
      </c>
      <c r="B13" s="25" t="s">
        <v>239</v>
      </c>
      <c r="C13" s="118"/>
      <c r="D13" s="26"/>
      <c r="E13" s="26"/>
      <c r="F13" s="26"/>
      <c r="G13" s="27"/>
      <c r="H13" s="11"/>
    </row>
    <row r="14" spans="1:8" x14ac:dyDescent="0.35">
      <c r="A14" s="204" t="s">
        <v>247</v>
      </c>
      <c r="B14" s="206" t="s">
        <v>248</v>
      </c>
      <c r="C14" s="115" t="s">
        <v>527</v>
      </c>
      <c r="E14" s="20"/>
      <c r="F14" s="20"/>
      <c r="H14" s="11"/>
    </row>
    <row r="15" spans="1:8" ht="29" x14ac:dyDescent="0.35">
      <c r="A15" s="204" t="s">
        <v>250</v>
      </c>
      <c r="B15" s="206" t="s">
        <v>251</v>
      </c>
      <c r="C15" s="17" t="s">
        <v>3037</v>
      </c>
      <c r="E15" s="20"/>
      <c r="F15" s="20"/>
      <c r="H15" s="11"/>
    </row>
    <row r="16" spans="1:8" x14ac:dyDescent="0.35">
      <c r="A16" s="204" t="s">
        <v>252</v>
      </c>
      <c r="B16" s="206" t="s">
        <v>3028</v>
      </c>
      <c r="C16" s="115" t="s">
        <v>3053</v>
      </c>
      <c r="E16" s="20"/>
      <c r="F16" s="20"/>
      <c r="H16" s="11"/>
    </row>
    <row r="17" spans="1:8" ht="43.5" x14ac:dyDescent="0.35">
      <c r="A17" s="204" t="s">
        <v>254</v>
      </c>
      <c r="B17" s="206" t="s">
        <v>253</v>
      </c>
      <c r="C17" s="317" t="s">
        <v>3038</v>
      </c>
      <c r="E17" s="20"/>
      <c r="F17" s="20"/>
      <c r="H17" s="11"/>
    </row>
    <row r="18" spans="1:8" x14ac:dyDescent="0.35">
      <c r="A18" s="204" t="s">
        <v>3029</v>
      </c>
      <c r="B18" s="206" t="s">
        <v>255</v>
      </c>
      <c r="C18" s="147">
        <v>46112</v>
      </c>
      <c r="E18" s="20"/>
      <c r="F18" s="20"/>
      <c r="H18" s="11"/>
    </row>
    <row r="19" spans="1:8" x14ac:dyDescent="0.35">
      <c r="A19" s="204" t="s">
        <v>3030</v>
      </c>
      <c r="B19" s="206" t="s">
        <v>3031</v>
      </c>
      <c r="E19" s="20"/>
      <c r="F19" s="20"/>
      <c r="H19" s="11"/>
    </row>
    <row r="20" spans="1:8" x14ac:dyDescent="0.35">
      <c r="A20" s="204" t="s">
        <v>257</v>
      </c>
      <c r="B20" s="207" t="s">
        <v>256</v>
      </c>
      <c r="E20" s="20"/>
      <c r="F20" s="20"/>
      <c r="H20" s="11"/>
    </row>
    <row r="21" spans="1:8" x14ac:dyDescent="0.35">
      <c r="A21" s="204" t="s">
        <v>259</v>
      </c>
      <c r="B21" s="207" t="s">
        <v>258</v>
      </c>
      <c r="E21" s="20"/>
      <c r="F21" s="20"/>
      <c r="H21" s="11"/>
    </row>
    <row r="22" spans="1:8" x14ac:dyDescent="0.35">
      <c r="A22" s="204" t="s">
        <v>260</v>
      </c>
      <c r="B22" s="207"/>
      <c r="E22" s="20"/>
      <c r="F22" s="20"/>
      <c r="H22" s="11"/>
    </row>
    <row r="23" spans="1:8" x14ac:dyDescent="0.35">
      <c r="A23" s="204" t="s">
        <v>261</v>
      </c>
      <c r="B23" s="207"/>
      <c r="E23" s="20"/>
      <c r="F23" s="20"/>
      <c r="H23" s="11"/>
    </row>
    <row r="24" spans="1:8" x14ac:dyDescent="0.35">
      <c r="A24" s="204" t="s">
        <v>262</v>
      </c>
      <c r="B24" s="207"/>
      <c r="E24" s="20"/>
      <c r="F24" s="20"/>
      <c r="H24" s="11"/>
    </row>
    <row r="25" spans="1:8" x14ac:dyDescent="0.35">
      <c r="A25" s="204" t="s">
        <v>263</v>
      </c>
      <c r="B25" s="207"/>
      <c r="E25" s="20"/>
      <c r="F25" s="20"/>
      <c r="H25" s="11"/>
    </row>
    <row r="26" spans="1:8" ht="18.5" x14ac:dyDescent="0.35">
      <c r="A26" s="26"/>
      <c r="B26" s="25" t="s">
        <v>240</v>
      </c>
      <c r="C26" s="118"/>
      <c r="D26" s="26"/>
      <c r="E26" s="26"/>
      <c r="F26" s="26"/>
      <c r="G26" s="27"/>
      <c r="H26" s="11"/>
    </row>
    <row r="27" spans="1:8" x14ac:dyDescent="0.35">
      <c r="A27" s="17" t="s">
        <v>264</v>
      </c>
      <c r="B27" s="350" t="s">
        <v>3032</v>
      </c>
      <c r="C27" s="115" t="s">
        <v>3033</v>
      </c>
      <c r="D27" s="30"/>
      <c r="E27" s="30"/>
      <c r="F27" s="30"/>
      <c r="H27" s="11"/>
    </row>
    <row r="28" spans="1:8" x14ac:dyDescent="0.35">
      <c r="A28" s="17" t="s">
        <v>265</v>
      </c>
      <c r="B28" s="31" t="s">
        <v>266</v>
      </c>
      <c r="C28" s="115" t="s">
        <v>3034</v>
      </c>
      <c r="D28" s="30"/>
      <c r="E28" s="30"/>
      <c r="F28" s="30"/>
      <c r="H28" s="11"/>
    </row>
    <row r="29" spans="1:8" x14ac:dyDescent="0.35">
      <c r="A29" s="17" t="s">
        <v>267</v>
      </c>
      <c r="B29" s="350" t="s">
        <v>268</v>
      </c>
      <c r="C29" s="115" t="s">
        <v>3035</v>
      </c>
      <c r="E29" s="30"/>
      <c r="F29" s="30"/>
      <c r="H29" s="11"/>
    </row>
    <row r="30" spans="1:8" x14ac:dyDescent="0.35">
      <c r="A30" s="17" t="s">
        <v>269</v>
      </c>
      <c r="B30" s="350" t="s">
        <v>270</v>
      </c>
      <c r="C30" s="336" t="s">
        <v>3054</v>
      </c>
      <c r="E30" s="30"/>
      <c r="F30" s="30"/>
      <c r="H30" s="11"/>
    </row>
    <row r="31" spans="1:8" x14ac:dyDescent="0.35">
      <c r="A31" s="17" t="s">
        <v>272</v>
      </c>
      <c r="B31" s="350"/>
      <c r="E31" s="30"/>
      <c r="F31" s="30"/>
      <c r="H31" s="11"/>
    </row>
    <row r="32" spans="1:8" x14ac:dyDescent="0.35">
      <c r="A32" s="17" t="s">
        <v>273</v>
      </c>
      <c r="B32" s="350"/>
      <c r="E32" s="30"/>
      <c r="F32" s="30"/>
      <c r="H32" s="11"/>
    </row>
    <row r="33" spans="1:8" x14ac:dyDescent="0.35">
      <c r="A33" s="17" t="s">
        <v>274</v>
      </c>
      <c r="B33" s="350"/>
      <c r="E33" s="30"/>
      <c r="F33" s="30"/>
      <c r="H33" s="11"/>
    </row>
    <row r="34" spans="1:8" x14ac:dyDescent="0.35">
      <c r="A34" s="17" t="s">
        <v>275</v>
      </c>
      <c r="B34" s="350"/>
      <c r="E34" s="30"/>
      <c r="F34" s="30"/>
      <c r="H34" s="11"/>
    </row>
    <row r="35" spans="1:8" x14ac:dyDescent="0.35">
      <c r="A35" s="17" t="s">
        <v>276</v>
      </c>
      <c r="B35" s="33"/>
      <c r="E35" s="30"/>
      <c r="F35" s="30"/>
      <c r="H35" s="11"/>
    </row>
    <row r="36" spans="1:8" ht="18.5" x14ac:dyDescent="0.35">
      <c r="A36" s="25"/>
      <c r="B36" s="25" t="s">
        <v>241</v>
      </c>
      <c r="C36" s="148"/>
      <c r="D36" s="26"/>
      <c r="E36" s="26"/>
      <c r="F36" s="26"/>
      <c r="G36" s="27"/>
      <c r="H36" s="11"/>
    </row>
    <row r="37" spans="1:8" x14ac:dyDescent="0.35">
      <c r="A37" s="34"/>
      <c r="B37" s="35" t="s">
        <v>277</v>
      </c>
      <c r="C37" s="119" t="s">
        <v>278</v>
      </c>
      <c r="D37" s="36"/>
      <c r="E37" s="36"/>
      <c r="F37" s="36"/>
      <c r="G37" s="37"/>
      <c r="H37" s="11"/>
    </row>
    <row r="38" spans="1:8" x14ac:dyDescent="0.35">
      <c r="A38" s="17" t="s">
        <v>279</v>
      </c>
      <c r="B38" s="30" t="s">
        <v>280</v>
      </c>
      <c r="C38" s="318">
        <v>7500000000</v>
      </c>
      <c r="F38" s="30"/>
      <c r="H38" s="11"/>
    </row>
    <row r="39" spans="1:8" x14ac:dyDescent="0.35">
      <c r="A39" s="17" t="s">
        <v>281</v>
      </c>
      <c r="B39" s="30" t="s">
        <v>282</v>
      </c>
      <c r="C39" s="319">
        <v>4486942257</v>
      </c>
      <c r="F39" s="30"/>
      <c r="H39" s="11"/>
    </row>
    <row r="40" spans="1:8" x14ac:dyDescent="0.35">
      <c r="A40" s="17" t="s">
        <v>283</v>
      </c>
      <c r="B40" s="353" t="s">
        <v>284</v>
      </c>
      <c r="C40" s="17" t="s">
        <v>1905</v>
      </c>
      <c r="F40" s="30"/>
      <c r="H40" s="11"/>
    </row>
    <row r="41" spans="1:8" x14ac:dyDescent="0.35">
      <c r="A41" s="17" t="s">
        <v>286</v>
      </c>
      <c r="B41" s="353" t="s">
        <v>287</v>
      </c>
      <c r="C41" s="121" t="s">
        <v>1905</v>
      </c>
      <c r="F41" s="30"/>
      <c r="H41" s="11"/>
    </row>
    <row r="42" spans="1:8" x14ac:dyDescent="0.35">
      <c r="A42" s="17" t="s">
        <v>288</v>
      </c>
      <c r="B42" s="353"/>
      <c r="C42" s="121"/>
      <c r="F42" s="30"/>
      <c r="H42" s="11"/>
    </row>
    <row r="43" spans="1:8" x14ac:dyDescent="0.35">
      <c r="A43" s="17" t="s">
        <v>289</v>
      </c>
      <c r="B43" s="30"/>
      <c r="F43" s="30"/>
      <c r="H43" s="11"/>
    </row>
    <row r="44" spans="1:8" x14ac:dyDescent="0.35">
      <c r="A44" s="34"/>
      <c r="B44" s="34" t="s">
        <v>290</v>
      </c>
      <c r="C44" s="119" t="s">
        <v>291</v>
      </c>
      <c r="D44" s="34" t="s">
        <v>292</v>
      </c>
      <c r="E44" s="34"/>
      <c r="F44" s="34" t="s">
        <v>293</v>
      </c>
      <c r="G44" s="34" t="s">
        <v>294</v>
      </c>
    </row>
    <row r="45" spans="1:8" x14ac:dyDescent="0.35">
      <c r="A45" s="17" t="s">
        <v>295</v>
      </c>
      <c r="B45" s="30" t="s">
        <v>296</v>
      </c>
      <c r="C45" s="354">
        <v>0</v>
      </c>
      <c r="D45" s="40">
        <f>IF(OR(C38="[For completion]",C39="[For completion]"),"Please complete G.3.1.1 and G.3.1.2", (C38/C39-1-MAX(C45,F45)))</f>
        <v>0.56051694192172441</v>
      </c>
      <c r="E45" s="40"/>
      <c r="F45" s="40">
        <v>0.111</v>
      </c>
      <c r="G45" s="17" t="s">
        <v>1905</v>
      </c>
      <c r="H45" s="11"/>
    </row>
    <row r="46" spans="1:8" x14ac:dyDescent="0.35">
      <c r="B46" s="30"/>
      <c r="C46" s="354"/>
      <c r="D46" s="40"/>
      <c r="E46" s="40"/>
      <c r="F46" s="40"/>
      <c r="G46" s="17"/>
      <c r="H46" s="11"/>
    </row>
    <row r="47" spans="1:8" x14ac:dyDescent="0.35">
      <c r="A47" s="17" t="s">
        <v>2730</v>
      </c>
      <c r="B47" s="17" t="s">
        <v>2731</v>
      </c>
      <c r="C47" s="320">
        <f>IF(OR(C38="[For completion]",C39="[For completion]"),"", C38-C39)</f>
        <v>3013057743</v>
      </c>
      <c r="D47" s="40"/>
      <c r="E47" s="40"/>
      <c r="F47" s="40"/>
      <c r="G47" s="17"/>
      <c r="H47" s="11"/>
    </row>
    <row r="48" spans="1:8" x14ac:dyDescent="0.35">
      <c r="A48" s="17" t="s">
        <v>297</v>
      </c>
      <c r="C48" s="354"/>
      <c r="D48" s="40"/>
      <c r="E48" s="40"/>
      <c r="F48" s="40"/>
      <c r="G48" s="17"/>
      <c r="H48" s="11"/>
    </row>
    <row r="49" spans="1:8" x14ac:dyDescent="0.35">
      <c r="A49" s="17" t="s">
        <v>298</v>
      </c>
      <c r="B49" s="17" t="s">
        <v>3039</v>
      </c>
      <c r="C49" s="141"/>
      <c r="D49" s="40"/>
      <c r="E49" s="40"/>
      <c r="F49" s="141"/>
      <c r="G49" s="41"/>
      <c r="H49" s="11"/>
    </row>
    <row r="50" spans="1:8" x14ac:dyDescent="0.35">
      <c r="A50" s="17" t="s">
        <v>299</v>
      </c>
      <c r="B50" s="29" t="s">
        <v>3040</v>
      </c>
      <c r="C50" s="320"/>
      <c r="D50" s="40"/>
      <c r="E50" s="40"/>
      <c r="F50" s="40"/>
      <c r="G50" s="41"/>
      <c r="H50" s="11"/>
    </row>
    <row r="51" spans="1:8" x14ac:dyDescent="0.35">
      <c r="A51" s="17" t="s">
        <v>300</v>
      </c>
      <c r="B51" s="48" t="s">
        <v>3087</v>
      </c>
      <c r="C51" s="320"/>
      <c r="D51" s="40"/>
      <c r="E51" s="40"/>
      <c r="F51" s="40"/>
      <c r="G51" s="41"/>
      <c r="H51" s="11"/>
    </row>
    <row r="52" spans="1:8" x14ac:dyDescent="0.35">
      <c r="A52" s="34"/>
      <c r="B52" s="35" t="s">
        <v>301</v>
      </c>
      <c r="C52" s="119" t="s">
        <v>278</v>
      </c>
      <c r="D52" s="34"/>
      <c r="E52" s="36"/>
      <c r="F52" s="37" t="s">
        <v>302</v>
      </c>
      <c r="G52" s="37"/>
      <c r="H52" s="11"/>
    </row>
    <row r="53" spans="1:8" x14ac:dyDescent="0.35">
      <c r="A53" s="17" t="s">
        <v>303</v>
      </c>
      <c r="B53" s="30" t="s">
        <v>304</v>
      </c>
      <c r="C53" s="322">
        <v>6678382390.3800001</v>
      </c>
      <c r="E53" s="42"/>
      <c r="F53" s="43">
        <v>1</v>
      </c>
      <c r="G53" s="44"/>
      <c r="H53" s="11"/>
    </row>
    <row r="54" spans="1:8" x14ac:dyDescent="0.35">
      <c r="A54" s="17" t="s">
        <v>305</v>
      </c>
      <c r="B54" s="30" t="s">
        <v>306</v>
      </c>
      <c r="C54" s="322">
        <v>0</v>
      </c>
      <c r="E54" s="42"/>
      <c r="F54" s="43">
        <v>0</v>
      </c>
      <c r="G54" s="44"/>
      <c r="H54" s="11"/>
    </row>
    <row r="55" spans="1:8" x14ac:dyDescent="0.35">
      <c r="A55" s="17" t="s">
        <v>307</v>
      </c>
      <c r="B55" s="30" t="s">
        <v>308</v>
      </c>
      <c r="C55" s="322">
        <v>0</v>
      </c>
      <c r="E55" s="42"/>
      <c r="F55" s="43">
        <v>0</v>
      </c>
      <c r="G55" s="44"/>
      <c r="H55" s="11"/>
    </row>
    <row r="56" spans="1:8" x14ac:dyDescent="0.35">
      <c r="A56" s="17" t="s">
        <v>309</v>
      </c>
      <c r="B56" s="30" t="s">
        <v>310</v>
      </c>
      <c r="C56" s="322">
        <f>C58-C53</f>
        <v>821617609.61999989</v>
      </c>
      <c r="E56" s="42"/>
      <c r="F56" s="43">
        <v>0</v>
      </c>
      <c r="G56" s="44"/>
      <c r="H56" s="11"/>
    </row>
    <row r="57" spans="1:8" x14ac:dyDescent="0.35">
      <c r="A57" s="17" t="s">
        <v>311</v>
      </c>
      <c r="B57" s="17" t="s">
        <v>312</v>
      </c>
      <c r="C57" s="322">
        <v>0</v>
      </c>
      <c r="E57" s="42"/>
      <c r="F57" s="43">
        <v>0</v>
      </c>
      <c r="G57" s="44"/>
      <c r="H57" s="11"/>
    </row>
    <row r="58" spans="1:8" x14ac:dyDescent="0.35">
      <c r="A58" s="17" t="s">
        <v>313</v>
      </c>
      <c r="B58" s="45" t="s">
        <v>314</v>
      </c>
      <c r="C58" s="355">
        <v>7500000000</v>
      </c>
      <c r="D58" s="42"/>
      <c r="E58" s="42"/>
      <c r="F58" s="47">
        <f>SUM(F53:F57)</f>
        <v>1</v>
      </c>
      <c r="G58" s="44"/>
      <c r="H58" s="11"/>
    </row>
    <row r="59" spans="1:8" x14ac:dyDescent="0.35">
      <c r="A59" s="17" t="s">
        <v>315</v>
      </c>
      <c r="B59" s="48" t="s">
        <v>316</v>
      </c>
      <c r="C59" s="121"/>
      <c r="E59" s="42"/>
      <c r="F59" s="43" t="s">
        <v>737</v>
      </c>
      <c r="G59" s="44"/>
      <c r="H59" s="11"/>
    </row>
    <row r="60" spans="1:8" x14ac:dyDescent="0.35">
      <c r="A60" s="17" t="s">
        <v>317</v>
      </c>
      <c r="B60" s="48" t="s">
        <v>316</v>
      </c>
      <c r="C60" s="121"/>
      <c r="E60" s="42"/>
      <c r="F60" s="43" t="s">
        <v>737</v>
      </c>
      <c r="G60" s="44"/>
      <c r="H60" s="11"/>
    </row>
    <row r="61" spans="1:8" x14ac:dyDescent="0.35">
      <c r="A61" s="17" t="s">
        <v>318</v>
      </c>
      <c r="B61" s="48" t="s">
        <v>316</v>
      </c>
      <c r="C61" s="121"/>
      <c r="E61" s="42"/>
      <c r="F61" s="43" t="s">
        <v>737</v>
      </c>
      <c r="G61" s="44"/>
      <c r="H61" s="11"/>
    </row>
    <row r="62" spans="1:8" x14ac:dyDescent="0.35">
      <c r="A62" s="17" t="s">
        <v>319</v>
      </c>
      <c r="B62" s="48" t="s">
        <v>316</v>
      </c>
      <c r="C62" s="121"/>
      <c r="E62" s="42"/>
      <c r="F62" s="43" t="s">
        <v>737</v>
      </c>
      <c r="G62" s="44"/>
      <c r="H62" s="11"/>
    </row>
    <row r="63" spans="1:8" x14ac:dyDescent="0.35">
      <c r="A63" s="17" t="s">
        <v>320</v>
      </c>
      <c r="B63" s="48" t="s">
        <v>316</v>
      </c>
      <c r="C63" s="121"/>
      <c r="E63" s="42"/>
      <c r="F63" s="43" t="s">
        <v>737</v>
      </c>
      <c r="G63" s="44"/>
      <c r="H63" s="11"/>
    </row>
    <row r="64" spans="1:8" x14ac:dyDescent="0.35">
      <c r="A64" s="17" t="s">
        <v>321</v>
      </c>
      <c r="B64" s="48" t="s">
        <v>316</v>
      </c>
      <c r="C64" s="356"/>
      <c r="D64" s="39"/>
      <c r="E64" s="39"/>
      <c r="F64" s="43" t="s">
        <v>737</v>
      </c>
      <c r="G64" s="49"/>
      <c r="H64" s="11"/>
    </row>
    <row r="65" spans="1:8" x14ac:dyDescent="0.35">
      <c r="A65" s="34"/>
      <c r="B65" s="35" t="s">
        <v>322</v>
      </c>
      <c r="C65" s="149" t="s">
        <v>323</v>
      </c>
      <c r="D65" s="50" t="s">
        <v>324</v>
      </c>
      <c r="E65" s="36"/>
      <c r="F65" s="37" t="s">
        <v>325</v>
      </c>
      <c r="G65" s="51" t="s">
        <v>326</v>
      </c>
      <c r="H65" s="11"/>
    </row>
    <row r="66" spans="1:8" x14ac:dyDescent="0.35">
      <c r="A66" s="17" t="s">
        <v>327</v>
      </c>
      <c r="B66" s="30" t="s">
        <v>328</v>
      </c>
      <c r="C66" s="150">
        <v>23.452333333333332</v>
      </c>
      <c r="D66" s="17" t="s">
        <v>1908</v>
      </c>
      <c r="E66" s="28"/>
      <c r="F66" s="357"/>
      <c r="G66" s="52"/>
      <c r="H66" s="11"/>
    </row>
    <row r="67" spans="1:8" x14ac:dyDescent="0.35">
      <c r="B67" s="30"/>
      <c r="E67" s="28"/>
      <c r="F67" s="357"/>
      <c r="G67" s="52"/>
      <c r="H67" s="11"/>
    </row>
    <row r="68" spans="1:8" x14ac:dyDescent="0.35">
      <c r="B68" s="30" t="s">
        <v>329</v>
      </c>
      <c r="C68" s="130"/>
      <c r="E68" s="28"/>
      <c r="F68" s="52"/>
      <c r="G68" s="52"/>
      <c r="H68" s="11"/>
    </row>
    <row r="69" spans="1:8" x14ac:dyDescent="0.35">
      <c r="B69" s="30" t="s">
        <v>330</v>
      </c>
      <c r="E69" s="28"/>
      <c r="F69" s="52"/>
      <c r="G69" s="52"/>
      <c r="H69" s="11"/>
    </row>
    <row r="70" spans="1:8" x14ac:dyDescent="0.35">
      <c r="A70" s="17" t="s">
        <v>331</v>
      </c>
      <c r="B70" s="53" t="s">
        <v>332</v>
      </c>
      <c r="C70" s="322">
        <v>414558</v>
      </c>
      <c r="D70" s="17" t="s">
        <v>1908</v>
      </c>
      <c r="E70" s="53"/>
      <c r="F70" s="43">
        <f>C70/C$77</f>
        <v>6.207461264829008E-5</v>
      </c>
      <c r="G70" s="43" t="s">
        <v>737</v>
      </c>
      <c r="H70" s="11"/>
    </row>
    <row r="71" spans="1:8" x14ac:dyDescent="0.35">
      <c r="A71" s="17" t="s">
        <v>333</v>
      </c>
      <c r="B71" s="53" t="s">
        <v>334</v>
      </c>
      <c r="C71" s="322">
        <v>1660172.99</v>
      </c>
      <c r="D71" s="17" t="s">
        <v>1908</v>
      </c>
      <c r="E71" s="53"/>
      <c r="F71" s="43">
        <f t="shared" ref="F71:F76" si="0">C71/C$77</f>
        <v>2.4858908833843164E-4</v>
      </c>
      <c r="G71" s="43" t="s">
        <v>737</v>
      </c>
      <c r="H71" s="11"/>
    </row>
    <row r="72" spans="1:8" x14ac:dyDescent="0.35">
      <c r="A72" s="17" t="s">
        <v>335</v>
      </c>
      <c r="B72" s="53" t="s">
        <v>336</v>
      </c>
      <c r="C72" s="322">
        <v>4838973.68</v>
      </c>
      <c r="D72" s="17" t="s">
        <v>1908</v>
      </c>
      <c r="E72" s="53"/>
      <c r="F72" s="43">
        <f t="shared" si="0"/>
        <v>7.2457271793397002E-4</v>
      </c>
      <c r="G72" s="43" t="s">
        <v>737</v>
      </c>
      <c r="H72" s="11"/>
    </row>
    <row r="73" spans="1:8" x14ac:dyDescent="0.35">
      <c r="A73" s="17" t="s">
        <v>337</v>
      </c>
      <c r="B73" s="53" t="s">
        <v>338</v>
      </c>
      <c r="C73" s="322">
        <v>8374394.9699999997</v>
      </c>
      <c r="D73" s="17" t="s">
        <v>1908</v>
      </c>
      <c r="E73" s="53"/>
      <c r="F73" s="43">
        <f t="shared" si="0"/>
        <v>1.2539555959034411E-3</v>
      </c>
      <c r="G73" s="43" t="s">
        <v>737</v>
      </c>
      <c r="H73" s="11"/>
    </row>
    <row r="74" spans="1:8" x14ac:dyDescent="0.35">
      <c r="A74" s="17" t="s">
        <v>339</v>
      </c>
      <c r="B74" s="53" t="s">
        <v>340</v>
      </c>
      <c r="C74" s="322">
        <v>13427280.439999999</v>
      </c>
      <c r="D74" s="17" t="s">
        <v>1908</v>
      </c>
      <c r="E74" s="53"/>
      <c r="F74" s="43">
        <f t="shared" si="0"/>
        <v>2.0105587933002423E-3</v>
      </c>
      <c r="G74" s="43" t="s">
        <v>737</v>
      </c>
      <c r="H74" s="11"/>
    </row>
    <row r="75" spans="1:8" x14ac:dyDescent="0.35">
      <c r="A75" s="17" t="s">
        <v>341</v>
      </c>
      <c r="B75" s="53" t="s">
        <v>342</v>
      </c>
      <c r="C75" s="322">
        <v>161207057.94</v>
      </c>
      <c r="D75" s="17" t="s">
        <v>1908</v>
      </c>
      <c r="E75" s="53"/>
      <c r="F75" s="43">
        <f t="shared" si="0"/>
        <v>2.4138638448168784E-2</v>
      </c>
      <c r="G75" s="43" t="s">
        <v>737</v>
      </c>
      <c r="H75" s="11"/>
    </row>
    <row r="76" spans="1:8" x14ac:dyDescent="0.35">
      <c r="A76" s="17" t="s">
        <v>343</v>
      </c>
      <c r="B76" s="53" t="s">
        <v>344</v>
      </c>
      <c r="C76" s="322">
        <v>6488459952.3599997</v>
      </c>
      <c r="D76" s="17" t="s">
        <v>1908</v>
      </c>
      <c r="E76" s="53"/>
      <c r="F76" s="43">
        <f t="shared" si="0"/>
        <v>0.97156161074370695</v>
      </c>
      <c r="G76" s="43" t="s">
        <v>737</v>
      </c>
      <c r="H76" s="11"/>
    </row>
    <row r="77" spans="1:8" x14ac:dyDescent="0.35">
      <c r="A77" s="17" t="s">
        <v>345</v>
      </c>
      <c r="B77" s="358" t="s">
        <v>314</v>
      </c>
      <c r="C77" s="355">
        <f>SUM(C70:C76)</f>
        <v>6678382390.3799992</v>
      </c>
      <c r="D77" s="46">
        <v>0</v>
      </c>
      <c r="E77" s="30"/>
      <c r="F77" s="47">
        <f>SUM(F70:F76)</f>
        <v>1</v>
      </c>
      <c r="G77" s="47">
        <f>SUM(G70:G76)</f>
        <v>0</v>
      </c>
      <c r="H77" s="11"/>
    </row>
    <row r="78" spans="1:8" x14ac:dyDescent="0.35">
      <c r="A78" s="17" t="s">
        <v>346</v>
      </c>
      <c r="B78" s="359" t="s">
        <v>347</v>
      </c>
      <c r="C78" s="134"/>
      <c r="D78" s="46"/>
      <c r="E78" s="30"/>
      <c r="F78" s="43" t="s">
        <v>737</v>
      </c>
      <c r="G78" s="43" t="s">
        <v>737</v>
      </c>
      <c r="H78" s="11"/>
    </row>
    <row r="79" spans="1:8" x14ac:dyDescent="0.35">
      <c r="A79" s="17" t="s">
        <v>348</v>
      </c>
      <c r="B79" s="359" t="s">
        <v>349</v>
      </c>
      <c r="C79" s="134"/>
      <c r="D79" s="46"/>
      <c r="E79" s="30"/>
      <c r="F79" s="43" t="s">
        <v>737</v>
      </c>
      <c r="G79" s="43" t="s">
        <v>737</v>
      </c>
      <c r="H79" s="11"/>
    </row>
    <row r="80" spans="1:8" x14ac:dyDescent="0.35">
      <c r="A80" s="17" t="s">
        <v>350</v>
      </c>
      <c r="B80" s="359" t="s">
        <v>351</v>
      </c>
      <c r="C80" s="134"/>
      <c r="D80" s="46"/>
      <c r="E80" s="30"/>
      <c r="F80" s="43" t="s">
        <v>737</v>
      </c>
      <c r="G80" s="43" t="s">
        <v>737</v>
      </c>
      <c r="H80" s="11"/>
    </row>
    <row r="81" spans="1:8" x14ac:dyDescent="0.35">
      <c r="A81" s="17" t="s">
        <v>352</v>
      </c>
      <c r="B81" s="359" t="s">
        <v>353</v>
      </c>
      <c r="C81" s="134"/>
      <c r="D81" s="46"/>
      <c r="E81" s="30"/>
      <c r="F81" s="43" t="s">
        <v>737</v>
      </c>
      <c r="G81" s="43" t="s">
        <v>737</v>
      </c>
      <c r="H81" s="11"/>
    </row>
    <row r="82" spans="1:8" x14ac:dyDescent="0.35">
      <c r="A82" s="17" t="s">
        <v>354</v>
      </c>
      <c r="B82" s="359" t="s">
        <v>355</v>
      </c>
      <c r="C82" s="134"/>
      <c r="D82" s="46"/>
      <c r="E82" s="30"/>
      <c r="F82" s="43" t="s">
        <v>737</v>
      </c>
      <c r="G82" s="43" t="s">
        <v>737</v>
      </c>
      <c r="H82" s="11"/>
    </row>
    <row r="83" spans="1:8" x14ac:dyDescent="0.35">
      <c r="A83" s="17" t="s">
        <v>356</v>
      </c>
      <c r="B83" s="359"/>
      <c r="C83" s="135"/>
      <c r="D83" s="42"/>
      <c r="E83" s="30"/>
      <c r="F83" s="44"/>
      <c r="G83" s="44"/>
      <c r="H83" s="11"/>
    </row>
    <row r="84" spans="1:8" x14ac:dyDescent="0.35">
      <c r="A84" s="17" t="s">
        <v>357</v>
      </c>
      <c r="B84" s="359"/>
      <c r="C84" s="135"/>
      <c r="D84" s="42"/>
      <c r="E84" s="30"/>
      <c r="F84" s="44"/>
      <c r="G84" s="44"/>
      <c r="H84" s="11"/>
    </row>
    <row r="85" spans="1:8" x14ac:dyDescent="0.35">
      <c r="A85" s="17" t="s">
        <v>358</v>
      </c>
      <c r="B85" s="359"/>
      <c r="C85" s="135"/>
      <c r="D85" s="42"/>
      <c r="E85" s="30"/>
      <c r="F85" s="44"/>
      <c r="G85" s="44"/>
      <c r="H85" s="11"/>
    </row>
    <row r="86" spans="1:8" x14ac:dyDescent="0.35">
      <c r="A86" s="17" t="s">
        <v>359</v>
      </c>
      <c r="B86" s="358"/>
      <c r="C86" s="135"/>
      <c r="D86" s="42"/>
      <c r="E86" s="30"/>
      <c r="F86" s="44" t="s">
        <v>737</v>
      </c>
      <c r="G86" s="44" t="s">
        <v>737</v>
      </c>
      <c r="H86" s="11"/>
    </row>
    <row r="87" spans="1:8" x14ac:dyDescent="0.35">
      <c r="A87" s="17" t="s">
        <v>360</v>
      </c>
      <c r="B87" s="359"/>
      <c r="C87" s="135"/>
      <c r="D87" s="42"/>
      <c r="E87" s="30"/>
      <c r="F87" s="44" t="s">
        <v>737</v>
      </c>
      <c r="G87" s="44" t="s">
        <v>737</v>
      </c>
      <c r="H87" s="11"/>
    </row>
    <row r="88" spans="1:8" x14ac:dyDescent="0.35">
      <c r="A88" s="34"/>
      <c r="B88" s="35" t="s">
        <v>361</v>
      </c>
      <c r="C88" s="149" t="s">
        <v>362</v>
      </c>
      <c r="D88" s="50" t="s">
        <v>363</v>
      </c>
      <c r="E88" s="36"/>
      <c r="F88" s="37" t="s">
        <v>364</v>
      </c>
      <c r="G88" s="34" t="s">
        <v>365</v>
      </c>
      <c r="H88" s="11"/>
    </row>
    <row r="89" spans="1:8" x14ac:dyDescent="0.35">
      <c r="A89" s="17" t="s">
        <v>366</v>
      </c>
      <c r="B89" s="30" t="s">
        <v>367</v>
      </c>
      <c r="C89" s="360">
        <f>'D. Insert Nat Trans Templ'!P3</f>
        <v>3.0722585806493949</v>
      </c>
      <c r="D89" s="361">
        <f>'D. Insert Nat Trans Templ'!Q3</f>
        <v>4.071770994813094</v>
      </c>
      <c r="E89" s="28"/>
      <c r="F89" s="362"/>
      <c r="G89" s="363"/>
      <c r="H89" s="11"/>
    </row>
    <row r="90" spans="1:8" x14ac:dyDescent="0.35">
      <c r="B90" s="30"/>
      <c r="C90" s="150"/>
      <c r="D90" s="364"/>
      <c r="E90" s="28"/>
      <c r="F90" s="362"/>
      <c r="G90" s="363"/>
      <c r="H90" s="11"/>
    </row>
    <row r="91" spans="1:8" x14ac:dyDescent="0.35">
      <c r="B91" s="30" t="s">
        <v>368</v>
      </c>
      <c r="C91" s="365"/>
      <c r="D91" s="366"/>
      <c r="E91" s="28"/>
      <c r="F91" s="363"/>
      <c r="G91" s="363"/>
      <c r="H91" s="11"/>
    </row>
    <row r="92" spans="1:8" x14ac:dyDescent="0.35">
      <c r="A92" s="17" t="s">
        <v>369</v>
      </c>
      <c r="B92" s="30" t="s">
        <v>330</v>
      </c>
      <c r="C92" s="150"/>
      <c r="D92" s="364"/>
      <c r="E92" s="28"/>
      <c r="F92" s="363"/>
      <c r="G92" s="363"/>
      <c r="H92" s="11"/>
    </row>
    <row r="93" spans="1:8" x14ac:dyDescent="0.35">
      <c r="A93" s="17" t="s">
        <v>370</v>
      </c>
      <c r="B93" s="53" t="s">
        <v>332</v>
      </c>
      <c r="C93" s="367">
        <f>SUMIFS('D. Insert Nat Trans Templ'!H3:H29,'D. Insert Nat Trans Templ'!A3:A29,"&gt;=1",'D. Insert Nat Trans Templ'!N3:N29,"&gt;=0",'D. Insert Nat Trans Templ'!N3:N29,"&lt;1")</f>
        <v>0</v>
      </c>
      <c r="D93" s="367">
        <f>SUMIFS('D. Insert Nat Trans Templ'!H3:H29,'D. Insert Nat Trans Templ'!A3:A29,"&gt;=1",'D. Insert Nat Trans Templ'!O3:O29,"&gt;=0",'D. Insert Nat Trans Templ'!O3:O29,"&lt;1")</f>
        <v>0</v>
      </c>
      <c r="E93" s="53"/>
      <c r="F93" s="43">
        <f>C93/C$100</f>
        <v>0</v>
      </c>
      <c r="G93" s="43">
        <f>D93/D$100</f>
        <v>0</v>
      </c>
      <c r="H93" s="11"/>
    </row>
    <row r="94" spans="1:8" x14ac:dyDescent="0.35">
      <c r="A94" s="17" t="s">
        <v>371</v>
      </c>
      <c r="B94" s="53" t="s">
        <v>334</v>
      </c>
      <c r="C94" s="367">
        <f>SUMIFS('D. Insert Nat Trans Templ'!H3:H29,'D. Insert Nat Trans Templ'!A3:A29,"&gt;=1",'D. Insert Nat Trans Templ'!N3:N29,"&gt;=1",'D. Insert Nat Trans Templ'!N3:N29,"&lt;2")</f>
        <v>0</v>
      </c>
      <c r="D94" s="367">
        <f>SUMIFS('D. Insert Nat Trans Templ'!H3:H29,'D. Insert Nat Trans Templ'!A3:A29,"&gt;=1",'D. Insert Nat Trans Templ'!O3:O29,"&gt;=1",'D. Insert Nat Trans Templ'!O3:O29,"&lt;2")</f>
        <v>0</v>
      </c>
      <c r="E94" s="53"/>
      <c r="F94" s="43">
        <f t="shared" ref="F94:F99" si="1">C94/C$100</f>
        <v>0</v>
      </c>
      <c r="G94" s="43">
        <f t="shared" ref="G94:G99" si="2">D94/D$100</f>
        <v>0</v>
      </c>
      <c r="H94" s="11"/>
    </row>
    <row r="95" spans="1:8" x14ac:dyDescent="0.35">
      <c r="A95" s="17" t="s">
        <v>372</v>
      </c>
      <c r="B95" s="53" t="s">
        <v>336</v>
      </c>
      <c r="C95" s="367">
        <f>SUMIFS('D. Insert Nat Trans Templ'!H3:H29,'D. Insert Nat Trans Templ'!A3:A29,"&gt;=1",'D. Insert Nat Trans Templ'!N3:N29,"&gt;=2",'D. Insert Nat Trans Templ'!N3:N29,"&lt;3")</f>
        <v>2719114500</v>
      </c>
      <c r="D95" s="367">
        <f>SUMIFS('D. Insert Nat Trans Templ'!H3:H29,'D. Insert Nat Trans Templ'!A3:A29,"&gt;=1",'D. Insert Nat Trans Templ'!O3:O29,"&gt;=2",'D. Insert Nat Trans Templ'!O3:O29,"&lt;3")</f>
        <v>0</v>
      </c>
      <c r="E95" s="53"/>
      <c r="F95" s="43">
        <f t="shared" si="1"/>
        <v>0.60600612717000246</v>
      </c>
      <c r="G95" s="43">
        <f t="shared" si="2"/>
        <v>0</v>
      </c>
      <c r="H95" s="11"/>
    </row>
    <row r="96" spans="1:8" x14ac:dyDescent="0.35">
      <c r="A96" s="17" t="s">
        <v>373</v>
      </c>
      <c r="B96" s="53" t="s">
        <v>338</v>
      </c>
      <c r="C96" s="367">
        <f>SUMIFS('D. Insert Nat Trans Templ'!H3:H29,'D. Insert Nat Trans Templ'!A3:A29,"&gt;=1",'D. Insert Nat Trans Templ'!N3:N29,"&gt;=3",'D. Insert Nat Trans Templ'!N3:N29,"&lt;4")</f>
        <v>0</v>
      </c>
      <c r="D96" s="367">
        <f>SUMIFS('D. Insert Nat Trans Templ'!H3:H29,'D. Insert Nat Trans Templ'!A3:A29,"&gt;=1",'D. Insert Nat Trans Templ'!O3:O29,"&gt;=3",'D. Insert Nat Trans Templ'!O3:O29,"&lt;4")</f>
        <v>2719114500</v>
      </c>
      <c r="E96" s="53"/>
      <c r="F96" s="43">
        <f t="shared" si="1"/>
        <v>0</v>
      </c>
      <c r="G96" s="43">
        <f t="shared" si="2"/>
        <v>0.60600612717000246</v>
      </c>
      <c r="H96" s="11"/>
    </row>
    <row r="97" spans="1:8" x14ac:dyDescent="0.35">
      <c r="A97" s="17" t="s">
        <v>374</v>
      </c>
      <c r="B97" s="53" t="s">
        <v>340</v>
      </c>
      <c r="C97" s="367">
        <f>SUMIFS('D. Insert Nat Trans Templ'!H3:H29,'D. Insert Nat Trans Templ'!A3:A29,"&gt;=1",'D. Insert Nat Trans Templ'!N3:N29,"&gt;=4",'D. Insert Nat Trans Templ'!N3:N29,"&lt;5")</f>
        <v>1445175000</v>
      </c>
      <c r="D97" s="367">
        <f>SUMIFS('D. Insert Nat Trans Templ'!H3:H29,'D. Insert Nat Trans Templ'!A3:A29,"&gt;=1",'D. Insert Nat Trans Templ'!O3:O29,"&gt;=4",'D. Insert Nat Trans Templ'!O3:O29,"&lt;5")</f>
        <v>0</v>
      </c>
      <c r="E97" s="53"/>
      <c r="F97" s="43">
        <f t="shared" si="1"/>
        <v>0.32208459953889707</v>
      </c>
      <c r="G97" s="43">
        <f t="shared" si="2"/>
        <v>0</v>
      </c>
      <c r="H97" s="11"/>
    </row>
    <row r="98" spans="1:8" x14ac:dyDescent="0.35">
      <c r="A98" s="17" t="s">
        <v>375</v>
      </c>
      <c r="B98" s="53" t="s">
        <v>342</v>
      </c>
      <c r="C98" s="367">
        <f>SUMIFS('D. Insert Nat Trans Templ'!H3:H29,'D. Insert Nat Trans Templ'!A3:A29,"&gt;=1",'D. Insert Nat Trans Templ'!N3:N29,"&gt;=5",'D. Insert Nat Trans Templ'!N3:N29,"&lt;10")</f>
        <v>322652757</v>
      </c>
      <c r="D98" s="367">
        <f>SUMIFS('D. Insert Nat Trans Templ'!H3:H29,'D. Insert Nat Trans Templ'!A3:A29,"&gt;=1",'D. Insert Nat Trans Templ'!O3:O29,"&gt;=5",'D. Insert Nat Trans Templ'!O3:O29,"&lt;10")</f>
        <v>1767827757</v>
      </c>
      <c r="E98" s="53"/>
      <c r="F98" s="43">
        <f t="shared" si="1"/>
        <v>7.1909273291100431E-2</v>
      </c>
      <c r="G98" s="43">
        <f t="shared" si="2"/>
        <v>0.39399387282999748</v>
      </c>
      <c r="H98" s="11"/>
    </row>
    <row r="99" spans="1:8" x14ac:dyDescent="0.35">
      <c r="A99" s="17" t="s">
        <v>376</v>
      </c>
      <c r="B99" s="53" t="s">
        <v>344</v>
      </c>
      <c r="C99" s="367">
        <f>SUMIFS('D. Insert Nat Trans Templ'!H3:H29,'D. Insert Nat Trans Templ'!A3:A29,"&gt;=1",'D. Insert Nat Trans Templ'!N3:N29,"&gt;=10")</f>
        <v>0</v>
      </c>
      <c r="D99" s="367">
        <f>SUMIFS('D. Insert Nat Trans Templ'!H3:H29,'D. Insert Nat Trans Templ'!A3:A29,"&gt;=1",'D. Insert Nat Trans Templ'!O3:O29,"&gt;=10")</f>
        <v>0</v>
      </c>
      <c r="E99" s="53"/>
      <c r="F99" s="43">
        <f t="shared" si="1"/>
        <v>0</v>
      </c>
      <c r="G99" s="43">
        <f t="shared" si="2"/>
        <v>0</v>
      </c>
      <c r="H99" s="11"/>
    </row>
    <row r="100" spans="1:8" x14ac:dyDescent="0.35">
      <c r="A100" s="17" t="s">
        <v>377</v>
      </c>
      <c r="B100" s="358" t="s">
        <v>314</v>
      </c>
      <c r="C100" s="367">
        <f>SUM(C93:C99)</f>
        <v>4486942257</v>
      </c>
      <c r="D100" s="367">
        <f>SUM(D93:D99)</f>
        <v>4486942257</v>
      </c>
      <c r="E100" s="30"/>
      <c r="F100" s="47">
        <f>SUM(F93:F99)</f>
        <v>1</v>
      </c>
      <c r="G100" s="47">
        <f>SUM(G93:G99)</f>
        <v>1</v>
      </c>
      <c r="H100" s="11"/>
    </row>
    <row r="101" spans="1:8" x14ac:dyDescent="0.35">
      <c r="A101" s="17" t="s">
        <v>378</v>
      </c>
      <c r="B101" s="359" t="s">
        <v>347</v>
      </c>
      <c r="C101" s="134"/>
      <c r="D101" s="46"/>
      <c r="E101" s="30"/>
      <c r="F101" s="43" t="s">
        <v>737</v>
      </c>
      <c r="G101" s="43" t="s">
        <v>737</v>
      </c>
      <c r="H101" s="11"/>
    </row>
    <row r="102" spans="1:8" x14ac:dyDescent="0.35">
      <c r="A102" s="17" t="s">
        <v>379</v>
      </c>
      <c r="B102" s="359" t="s">
        <v>349</v>
      </c>
      <c r="C102" s="134"/>
      <c r="D102" s="46"/>
      <c r="E102" s="30"/>
      <c r="F102" s="43" t="s">
        <v>737</v>
      </c>
      <c r="G102" s="43" t="s">
        <v>737</v>
      </c>
      <c r="H102" s="11"/>
    </row>
    <row r="103" spans="1:8" x14ac:dyDescent="0.35">
      <c r="A103" s="17" t="s">
        <v>380</v>
      </c>
      <c r="B103" s="359" t="s">
        <v>351</v>
      </c>
      <c r="C103" s="134"/>
      <c r="D103" s="46"/>
      <c r="E103" s="30"/>
      <c r="F103" s="43" t="s">
        <v>737</v>
      </c>
      <c r="G103" s="43" t="s">
        <v>737</v>
      </c>
      <c r="H103" s="11"/>
    </row>
    <row r="104" spans="1:8" x14ac:dyDescent="0.35">
      <c r="A104" s="17" t="s">
        <v>381</v>
      </c>
      <c r="B104" s="359" t="s">
        <v>353</v>
      </c>
      <c r="C104" s="134"/>
      <c r="D104" s="46"/>
      <c r="E104" s="30"/>
      <c r="F104" s="43" t="s">
        <v>737</v>
      </c>
      <c r="G104" s="43" t="s">
        <v>737</v>
      </c>
      <c r="H104" s="11"/>
    </row>
    <row r="105" spans="1:8" x14ac:dyDescent="0.35">
      <c r="A105" s="17" t="s">
        <v>382</v>
      </c>
      <c r="B105" s="359" t="s">
        <v>355</v>
      </c>
      <c r="C105" s="134"/>
      <c r="D105" s="46"/>
      <c r="E105" s="30"/>
      <c r="F105" s="43" t="s">
        <v>737</v>
      </c>
      <c r="G105" s="43" t="s">
        <v>737</v>
      </c>
      <c r="H105" s="11"/>
    </row>
    <row r="106" spans="1:8" x14ac:dyDescent="0.35">
      <c r="A106" s="17" t="s">
        <v>383</v>
      </c>
      <c r="B106" s="359"/>
      <c r="C106" s="135"/>
      <c r="D106" s="42"/>
      <c r="E106" s="30"/>
      <c r="F106" s="44"/>
      <c r="G106" s="44"/>
      <c r="H106" s="11"/>
    </row>
    <row r="107" spans="1:8" x14ac:dyDescent="0.35">
      <c r="A107" s="17" t="s">
        <v>384</v>
      </c>
      <c r="B107" s="359"/>
      <c r="C107" s="135"/>
      <c r="D107" s="42"/>
      <c r="E107" s="30"/>
      <c r="F107" s="44"/>
      <c r="G107" s="44"/>
      <c r="H107" s="11"/>
    </row>
    <row r="108" spans="1:8" x14ac:dyDescent="0.35">
      <c r="A108" s="17" t="s">
        <v>385</v>
      </c>
      <c r="B108" s="358"/>
      <c r="C108" s="135"/>
      <c r="D108" s="42"/>
      <c r="E108" s="30"/>
      <c r="F108" s="44"/>
      <c r="G108" s="44"/>
      <c r="H108" s="11"/>
    </row>
    <row r="109" spans="1:8" x14ac:dyDescent="0.35">
      <c r="A109" s="17" t="s">
        <v>386</v>
      </c>
      <c r="B109" s="359"/>
      <c r="C109" s="135"/>
      <c r="D109" s="42"/>
      <c r="E109" s="30"/>
      <c r="F109" s="44"/>
      <c r="G109" s="44"/>
      <c r="H109" s="11"/>
    </row>
    <row r="110" spans="1:8" x14ac:dyDescent="0.35">
      <c r="A110" s="17" t="s">
        <v>387</v>
      </c>
      <c r="B110" s="359"/>
      <c r="C110" s="135"/>
      <c r="D110" s="42"/>
      <c r="E110" s="30"/>
      <c r="F110" s="44"/>
      <c r="G110" s="44"/>
      <c r="H110" s="11"/>
    </row>
    <row r="111" spans="1:8" x14ac:dyDescent="0.35">
      <c r="A111" s="34"/>
      <c r="B111" s="54" t="s">
        <v>388</v>
      </c>
      <c r="C111" s="120" t="s">
        <v>389</v>
      </c>
      <c r="D111" s="37" t="s">
        <v>390</v>
      </c>
      <c r="E111" s="36"/>
      <c r="F111" s="37" t="s">
        <v>391</v>
      </c>
      <c r="G111" s="37" t="s">
        <v>392</v>
      </c>
      <c r="H111" s="11"/>
    </row>
    <row r="112" spans="1:8" x14ac:dyDescent="0.35">
      <c r="A112" s="17" t="s">
        <v>393</v>
      </c>
      <c r="B112" s="30" t="s">
        <v>394</v>
      </c>
      <c r="C112" s="322">
        <v>0</v>
      </c>
      <c r="D112" s="368">
        <v>0</v>
      </c>
      <c r="E112" s="44"/>
      <c r="F112" s="43" t="s">
        <v>737</v>
      </c>
      <c r="G112" s="43" t="s">
        <v>737</v>
      </c>
      <c r="H112" s="9"/>
    </row>
    <row r="113" spans="1:8" x14ac:dyDescent="0.35">
      <c r="A113" s="17" t="s">
        <v>395</v>
      </c>
      <c r="B113" s="30" t="s">
        <v>396</v>
      </c>
      <c r="C113" s="322">
        <v>0</v>
      </c>
      <c r="D113" s="368">
        <v>0</v>
      </c>
      <c r="E113" s="44"/>
      <c r="F113" s="43" t="s">
        <v>737</v>
      </c>
      <c r="G113" s="43" t="s">
        <v>737</v>
      </c>
      <c r="H113" s="9"/>
    </row>
    <row r="114" spans="1:8" x14ac:dyDescent="0.35">
      <c r="A114" s="17" t="s">
        <v>397</v>
      </c>
      <c r="B114" s="30" t="s">
        <v>398</v>
      </c>
      <c r="C114" s="322">
        <v>0</v>
      </c>
      <c r="D114" s="368">
        <v>0</v>
      </c>
      <c r="E114" s="44"/>
      <c r="F114" s="43" t="s">
        <v>737</v>
      </c>
      <c r="G114" s="43" t="s">
        <v>737</v>
      </c>
      <c r="H114" s="9"/>
    </row>
    <row r="115" spans="1:8" x14ac:dyDescent="0.35">
      <c r="A115" s="17" t="s">
        <v>399</v>
      </c>
      <c r="B115" s="30" t="s">
        <v>400</v>
      </c>
      <c r="C115" s="322">
        <v>0</v>
      </c>
      <c r="D115" s="368">
        <v>0</v>
      </c>
      <c r="E115" s="44"/>
      <c r="F115" s="43" t="s">
        <v>737</v>
      </c>
      <c r="G115" s="43" t="s">
        <v>737</v>
      </c>
      <c r="H115" s="9"/>
    </row>
    <row r="116" spans="1:8" x14ac:dyDescent="0.35">
      <c r="A116" s="17" t="s">
        <v>401</v>
      </c>
      <c r="B116" s="30" t="s">
        <v>402</v>
      </c>
      <c r="C116" s="322">
        <v>0</v>
      </c>
      <c r="D116" s="368">
        <v>0</v>
      </c>
      <c r="E116" s="44"/>
      <c r="F116" s="43" t="s">
        <v>737</v>
      </c>
      <c r="G116" s="43" t="s">
        <v>737</v>
      </c>
      <c r="H116" s="9"/>
    </row>
    <row r="117" spans="1:8" x14ac:dyDescent="0.35">
      <c r="A117" s="17" t="s">
        <v>403</v>
      </c>
      <c r="B117" s="30" t="s">
        <v>404</v>
      </c>
      <c r="C117" s="322">
        <v>0</v>
      </c>
      <c r="D117" s="368">
        <v>0</v>
      </c>
      <c r="E117" s="30"/>
      <c r="F117" s="43" t="s">
        <v>737</v>
      </c>
      <c r="G117" s="43" t="s">
        <v>737</v>
      </c>
      <c r="H117" s="9"/>
    </row>
    <row r="118" spans="1:8" x14ac:dyDescent="0.35">
      <c r="A118" s="17" t="s">
        <v>405</v>
      </c>
      <c r="B118" s="30" t="s">
        <v>406</v>
      </c>
      <c r="C118" s="322">
        <v>0</v>
      </c>
      <c r="D118" s="368">
        <v>0</v>
      </c>
      <c r="E118" s="30"/>
      <c r="F118" s="43" t="s">
        <v>737</v>
      </c>
      <c r="G118" s="43" t="s">
        <v>737</v>
      </c>
    </row>
    <row r="119" spans="1:8" x14ac:dyDescent="0.35">
      <c r="A119" s="17" t="s">
        <v>407</v>
      </c>
      <c r="B119" s="30" t="s">
        <v>408</v>
      </c>
      <c r="C119" s="322">
        <v>0</v>
      </c>
      <c r="D119" s="368">
        <v>0</v>
      </c>
      <c r="E119" s="30"/>
      <c r="F119" s="43" t="s">
        <v>737</v>
      </c>
      <c r="G119" s="43" t="s">
        <v>737</v>
      </c>
    </row>
    <row r="120" spans="1:8" x14ac:dyDescent="0.35">
      <c r="A120" s="17" t="s">
        <v>409</v>
      </c>
      <c r="B120" s="30" t="s">
        <v>410</v>
      </c>
      <c r="C120" s="322">
        <v>0</v>
      </c>
      <c r="D120" s="368">
        <v>0</v>
      </c>
      <c r="E120" s="30"/>
      <c r="F120" s="43" t="s">
        <v>737</v>
      </c>
      <c r="G120" s="43" t="s">
        <v>737</v>
      </c>
    </row>
    <row r="121" spans="1:8" x14ac:dyDescent="0.35">
      <c r="A121" s="17" t="s">
        <v>411</v>
      </c>
      <c r="B121" s="17" t="s">
        <v>412</v>
      </c>
      <c r="C121" s="322">
        <v>0</v>
      </c>
      <c r="D121" s="368">
        <v>0</v>
      </c>
      <c r="F121" s="43" t="s">
        <v>737</v>
      </c>
      <c r="G121" s="43" t="s">
        <v>737</v>
      </c>
    </row>
    <row r="122" spans="1:8" x14ac:dyDescent="0.35">
      <c r="A122" s="17" t="s">
        <v>413</v>
      </c>
      <c r="B122" s="30" t="s">
        <v>414</v>
      </c>
      <c r="C122" s="322">
        <v>0</v>
      </c>
      <c r="D122" s="368">
        <v>0</v>
      </c>
      <c r="E122" s="30"/>
      <c r="F122" s="43" t="s">
        <v>737</v>
      </c>
      <c r="G122" s="43" t="s">
        <v>737</v>
      </c>
    </row>
    <row r="123" spans="1:8" x14ac:dyDescent="0.35">
      <c r="A123" s="17" t="s">
        <v>416</v>
      </c>
      <c r="B123" s="30" t="s">
        <v>415</v>
      </c>
      <c r="C123" s="322">
        <v>0</v>
      </c>
      <c r="D123" s="368">
        <v>0</v>
      </c>
      <c r="E123" s="30"/>
      <c r="F123" s="43" t="s">
        <v>737</v>
      </c>
      <c r="G123" s="43" t="s">
        <v>737</v>
      </c>
    </row>
    <row r="124" spans="1:8" x14ac:dyDescent="0.35">
      <c r="A124" s="17" t="s">
        <v>418</v>
      </c>
      <c r="B124" s="30" t="s">
        <v>417</v>
      </c>
      <c r="C124" s="322">
        <v>0</v>
      </c>
      <c r="D124" s="368">
        <v>0</v>
      </c>
      <c r="E124" s="30"/>
      <c r="F124" s="43" t="s">
        <v>737</v>
      </c>
      <c r="G124" s="43" t="s">
        <v>737</v>
      </c>
    </row>
    <row r="125" spans="1:8" x14ac:dyDescent="0.35">
      <c r="A125" s="17" t="s">
        <v>420</v>
      </c>
      <c r="B125" s="53" t="s">
        <v>419</v>
      </c>
      <c r="C125" s="322">
        <v>0</v>
      </c>
      <c r="D125" s="368">
        <v>0</v>
      </c>
      <c r="E125" s="30"/>
      <c r="F125" s="43" t="s">
        <v>737</v>
      </c>
      <c r="G125" s="43" t="s">
        <v>737</v>
      </c>
    </row>
    <row r="126" spans="1:8" x14ac:dyDescent="0.35">
      <c r="A126" s="17" t="s">
        <v>422</v>
      </c>
      <c r="B126" s="30" t="s">
        <v>421</v>
      </c>
      <c r="C126" s="322">
        <v>0</v>
      </c>
      <c r="D126" s="368">
        <v>0</v>
      </c>
      <c r="E126" s="30"/>
      <c r="F126" s="43" t="s">
        <v>737</v>
      </c>
      <c r="G126" s="43" t="s">
        <v>737</v>
      </c>
      <c r="H126" s="39"/>
    </row>
    <row r="127" spans="1:8" x14ac:dyDescent="0.35">
      <c r="A127" s="17" t="s">
        <v>424</v>
      </c>
      <c r="B127" s="30" t="s">
        <v>423</v>
      </c>
      <c r="C127" s="322">
        <v>0</v>
      </c>
      <c r="D127" s="368">
        <v>0</v>
      </c>
      <c r="E127" s="30"/>
      <c r="F127" s="43" t="s">
        <v>737</v>
      </c>
      <c r="G127" s="43" t="s">
        <v>737</v>
      </c>
      <c r="H127" s="11"/>
    </row>
    <row r="128" spans="1:8" x14ac:dyDescent="0.35">
      <c r="A128" s="17" t="s">
        <v>426</v>
      </c>
      <c r="B128" s="30" t="s">
        <v>425</v>
      </c>
      <c r="C128" s="322">
        <v>0</v>
      </c>
      <c r="D128" s="368">
        <v>0</v>
      </c>
      <c r="E128" s="30"/>
      <c r="F128" s="43" t="s">
        <v>737</v>
      </c>
      <c r="G128" s="43" t="s">
        <v>737</v>
      </c>
      <c r="H128" s="11"/>
    </row>
    <row r="129" spans="1:8" x14ac:dyDescent="0.35">
      <c r="A129" s="17" t="s">
        <v>427</v>
      </c>
      <c r="B129" s="30" t="s">
        <v>312</v>
      </c>
      <c r="C129" s="322">
        <v>7500000000</v>
      </c>
      <c r="D129" s="368" t="s">
        <v>1908</v>
      </c>
      <c r="E129" s="30"/>
      <c r="F129" s="43">
        <v>1</v>
      </c>
      <c r="G129" s="43">
        <v>0</v>
      </c>
      <c r="H129" s="11"/>
    </row>
    <row r="130" spans="1:8" x14ac:dyDescent="0.35">
      <c r="A130" s="17" t="s">
        <v>428</v>
      </c>
      <c r="B130" s="358" t="s">
        <v>314</v>
      </c>
      <c r="C130" s="322">
        <f>C129</f>
        <v>7500000000</v>
      </c>
      <c r="D130" s="368">
        <v>0</v>
      </c>
      <c r="E130" s="30"/>
      <c r="F130" s="40">
        <f>SUM(F112:F129)</f>
        <v>1</v>
      </c>
      <c r="G130" s="40">
        <f>SUM(G112:G129)</f>
        <v>0</v>
      </c>
      <c r="H130" s="11"/>
    </row>
    <row r="131" spans="1:8" x14ac:dyDescent="0.35">
      <c r="A131" s="17" t="s">
        <v>429</v>
      </c>
      <c r="B131" s="48" t="s">
        <v>316</v>
      </c>
      <c r="C131" s="369"/>
      <c r="D131" s="38"/>
      <c r="E131" s="30"/>
      <c r="F131" s="43" t="s">
        <v>737</v>
      </c>
      <c r="G131" s="43" t="s">
        <v>737</v>
      </c>
      <c r="H131" s="11"/>
    </row>
    <row r="132" spans="1:8" x14ac:dyDescent="0.35">
      <c r="A132" s="17" t="s">
        <v>430</v>
      </c>
      <c r="B132" s="48" t="s">
        <v>316</v>
      </c>
      <c r="C132" s="121"/>
      <c r="D132" s="38"/>
      <c r="E132" s="30"/>
      <c r="F132" s="43" t="s">
        <v>737</v>
      </c>
      <c r="G132" s="43" t="s">
        <v>737</v>
      </c>
      <c r="H132" s="11"/>
    </row>
    <row r="133" spans="1:8" x14ac:dyDescent="0.35">
      <c r="A133" s="17" t="s">
        <v>431</v>
      </c>
      <c r="B133" s="48" t="s">
        <v>316</v>
      </c>
      <c r="C133" s="121"/>
      <c r="D133" s="38"/>
      <c r="E133" s="30"/>
      <c r="F133" s="43" t="s">
        <v>737</v>
      </c>
      <c r="G133" s="43" t="s">
        <v>737</v>
      </c>
      <c r="H133" s="11"/>
    </row>
    <row r="134" spans="1:8" x14ac:dyDescent="0.35">
      <c r="A134" s="17" t="s">
        <v>432</v>
      </c>
      <c r="B134" s="48" t="s">
        <v>316</v>
      </c>
      <c r="C134" s="121"/>
      <c r="D134" s="38"/>
      <c r="E134" s="30"/>
      <c r="F134" s="43" t="s">
        <v>737</v>
      </c>
      <c r="G134" s="43" t="s">
        <v>737</v>
      </c>
      <c r="H134" s="11"/>
    </row>
    <row r="135" spans="1:8" x14ac:dyDescent="0.35">
      <c r="A135" s="17" t="s">
        <v>433</v>
      </c>
      <c r="B135" s="48" t="s">
        <v>316</v>
      </c>
      <c r="C135" s="121"/>
      <c r="D135" s="38"/>
      <c r="E135" s="30"/>
      <c r="F135" s="43" t="s">
        <v>737</v>
      </c>
      <c r="G135" s="43" t="s">
        <v>737</v>
      </c>
      <c r="H135" s="11"/>
    </row>
    <row r="136" spans="1:8" x14ac:dyDescent="0.35">
      <c r="A136" s="17" t="s">
        <v>434</v>
      </c>
      <c r="B136" s="48" t="s">
        <v>316</v>
      </c>
      <c r="C136" s="121"/>
      <c r="D136" s="38"/>
      <c r="E136" s="30"/>
      <c r="F136" s="43" t="s">
        <v>737</v>
      </c>
      <c r="G136" s="43" t="s">
        <v>737</v>
      </c>
      <c r="H136" s="11"/>
    </row>
    <row r="137" spans="1:8" x14ac:dyDescent="0.35">
      <c r="A137" s="34"/>
      <c r="B137" s="35" t="s">
        <v>435</v>
      </c>
      <c r="C137" s="120" t="s">
        <v>389</v>
      </c>
      <c r="D137" s="37" t="s">
        <v>390</v>
      </c>
      <c r="E137" s="36"/>
      <c r="F137" s="37" t="s">
        <v>391</v>
      </c>
      <c r="G137" s="37" t="s">
        <v>392</v>
      </c>
      <c r="H137" s="11"/>
    </row>
    <row r="138" spans="1:8" x14ac:dyDescent="0.35">
      <c r="A138" s="17" t="s">
        <v>436</v>
      </c>
      <c r="B138" s="30" t="s">
        <v>394</v>
      </c>
      <c r="C138" s="322">
        <f>SUMIFS('D. Insert Nat Trans Templ'!F3:F29,'D. Insert Nat Trans Templ'!A3:A29,"&gt;=1",'D. Insert Nat Trans Templ'!E3:E29,"=EUR")</f>
        <v>2550000000</v>
      </c>
      <c r="D138" s="370">
        <v>0</v>
      </c>
      <c r="E138" s="44"/>
      <c r="F138" s="43">
        <f>C138/C156</f>
        <v>1</v>
      </c>
      <c r="G138" s="43" t="s">
        <v>737</v>
      </c>
      <c r="H138" s="11"/>
    </row>
    <row r="139" spans="1:8" x14ac:dyDescent="0.35">
      <c r="A139" s="17" t="s">
        <v>437</v>
      </c>
      <c r="B139" s="30" t="s">
        <v>396</v>
      </c>
      <c r="C139" s="322">
        <f>SUMIFS('D. Insert Nat Trans Templ'!F3:F29,'D. Insert Nat Trans Templ'!A3:A29,"&gt;=1",'D. Insert Nat Trans Templ'!E3:E29,"=AUD")</f>
        <v>0</v>
      </c>
      <c r="D139" s="370">
        <f>SUMIFS('D. Insert Nat Trans Templ'!H3:H29,'D. Insert Nat Trans Templ'!A3:A29,"&gt;=1",'D. Insert Nat Trans Templ'!E3:E29,"=AUD")</f>
        <v>0</v>
      </c>
      <c r="E139" s="44"/>
      <c r="F139" s="43" t="s">
        <v>737</v>
      </c>
      <c r="G139" s="43" t="s">
        <v>737</v>
      </c>
      <c r="H139" s="11"/>
    </row>
    <row r="140" spans="1:8" x14ac:dyDescent="0.35">
      <c r="A140" s="17" t="s">
        <v>438</v>
      </c>
      <c r="B140" s="30" t="s">
        <v>398</v>
      </c>
      <c r="C140" s="322">
        <v>0</v>
      </c>
      <c r="D140" s="370">
        <v>0</v>
      </c>
      <c r="E140" s="44"/>
      <c r="F140" s="43" t="s">
        <v>737</v>
      </c>
      <c r="G140" s="43" t="s">
        <v>737</v>
      </c>
      <c r="H140" s="11"/>
    </row>
    <row r="141" spans="1:8" x14ac:dyDescent="0.35">
      <c r="A141" s="17" t="s">
        <v>439</v>
      </c>
      <c r="B141" s="30" t="s">
        <v>400</v>
      </c>
      <c r="C141" s="322">
        <v>0</v>
      </c>
      <c r="D141" s="370">
        <v>0</v>
      </c>
      <c r="E141" s="44"/>
      <c r="F141" s="43" t="s">
        <v>737</v>
      </c>
      <c r="G141" s="43" t="s">
        <v>737</v>
      </c>
      <c r="H141" s="11"/>
    </row>
    <row r="142" spans="1:8" x14ac:dyDescent="0.35">
      <c r="A142" s="17" t="s">
        <v>440</v>
      </c>
      <c r="B142" s="30" t="s">
        <v>402</v>
      </c>
      <c r="C142" s="322">
        <f>SUMIFS('D. Insert Nat Trans Templ'!F3:F29,'D. Insert Nat Trans Templ'!A3:A29,"&gt;=1",'D. Insert Nat Trans Templ'!E3:E29,"=CHF")</f>
        <v>0</v>
      </c>
      <c r="D142" s="370">
        <f>SUMIFS('D. Insert Nat Trans Templ'!H3:H29,'D. Insert Nat Trans Templ'!A3:A29,"&gt;=1",'D. Insert Nat Trans Templ'!E3:E29,"=CHF")</f>
        <v>0</v>
      </c>
      <c r="E142" s="44"/>
      <c r="F142" s="43" t="s">
        <v>737</v>
      </c>
      <c r="G142" s="43" t="s">
        <v>737</v>
      </c>
      <c r="H142" s="11"/>
    </row>
    <row r="143" spans="1:8" x14ac:dyDescent="0.35">
      <c r="A143" s="17" t="s">
        <v>441</v>
      </c>
      <c r="B143" s="30" t="s">
        <v>404</v>
      </c>
      <c r="C143" s="322">
        <v>0</v>
      </c>
      <c r="D143" s="370">
        <v>0</v>
      </c>
      <c r="E143" s="30"/>
      <c r="F143" s="43" t="s">
        <v>737</v>
      </c>
      <c r="G143" s="43" t="s">
        <v>737</v>
      </c>
      <c r="H143" s="11"/>
    </row>
    <row r="144" spans="1:8" x14ac:dyDescent="0.35">
      <c r="A144" s="17" t="s">
        <v>442</v>
      </c>
      <c r="B144" s="30" t="s">
        <v>406</v>
      </c>
      <c r="C144" s="322">
        <v>0</v>
      </c>
      <c r="D144" s="370">
        <v>0</v>
      </c>
      <c r="E144" s="30"/>
      <c r="F144" s="43" t="s">
        <v>737</v>
      </c>
      <c r="G144" s="43" t="s">
        <v>737</v>
      </c>
      <c r="H144" s="11"/>
    </row>
    <row r="145" spans="1:8" x14ac:dyDescent="0.35">
      <c r="A145" s="17" t="s">
        <v>443</v>
      </c>
      <c r="B145" s="30" t="s">
        <v>408</v>
      </c>
      <c r="C145" s="322">
        <f>SUMIFS('D. Insert Nat Trans Templ'!F3:F29,'D. Insert Nat Trans Templ'!A3:A29,"&gt;=1",'D. Insert Nat Trans Templ'!E3:E29,"=GBP")</f>
        <v>0</v>
      </c>
      <c r="D145" s="370">
        <f>SUMIFS('D. Insert Nat Trans Templ'!H3:H29,'D. Insert Nat Trans Templ'!A3:A29,"&gt;=1",'D. Insert Nat Trans Templ'!E3:E29,"=GBP")</f>
        <v>0</v>
      </c>
      <c r="E145" s="30"/>
      <c r="F145" s="43" t="s">
        <v>737</v>
      </c>
      <c r="G145" s="43" t="s">
        <v>737</v>
      </c>
      <c r="H145" s="11"/>
    </row>
    <row r="146" spans="1:8" x14ac:dyDescent="0.35">
      <c r="A146" s="17" t="s">
        <v>444</v>
      </c>
      <c r="B146" s="30" t="s">
        <v>410</v>
      </c>
      <c r="C146" s="322">
        <v>0</v>
      </c>
      <c r="D146" s="370">
        <v>0</v>
      </c>
      <c r="E146" s="30"/>
      <c r="F146" s="43" t="s">
        <v>737</v>
      </c>
      <c r="G146" s="43" t="s">
        <v>737</v>
      </c>
      <c r="H146" s="11"/>
    </row>
    <row r="147" spans="1:8" x14ac:dyDescent="0.35">
      <c r="A147" s="17" t="s">
        <v>445</v>
      </c>
      <c r="B147" s="17" t="s">
        <v>412</v>
      </c>
      <c r="C147" s="322">
        <v>0</v>
      </c>
      <c r="D147" s="370">
        <v>0</v>
      </c>
      <c r="F147" s="43" t="s">
        <v>737</v>
      </c>
      <c r="G147" s="43" t="s">
        <v>737</v>
      </c>
      <c r="H147" s="11"/>
    </row>
    <row r="148" spans="1:8" x14ac:dyDescent="0.35">
      <c r="A148" s="17" t="s">
        <v>446</v>
      </c>
      <c r="B148" s="30" t="s">
        <v>414</v>
      </c>
      <c r="C148" s="322">
        <v>0</v>
      </c>
      <c r="D148" s="370">
        <v>0</v>
      </c>
      <c r="E148" s="30"/>
      <c r="F148" s="43" t="s">
        <v>737</v>
      </c>
      <c r="G148" s="43" t="s">
        <v>737</v>
      </c>
      <c r="H148" s="11"/>
    </row>
    <row r="149" spans="1:8" x14ac:dyDescent="0.35">
      <c r="A149" s="17" t="s">
        <v>447</v>
      </c>
      <c r="B149" s="30" t="s">
        <v>415</v>
      </c>
      <c r="C149" s="322">
        <v>0</v>
      </c>
      <c r="D149" s="370">
        <v>0</v>
      </c>
      <c r="E149" s="30"/>
      <c r="F149" s="43" t="s">
        <v>737</v>
      </c>
      <c r="G149" s="43" t="s">
        <v>737</v>
      </c>
      <c r="H149" s="11"/>
    </row>
    <row r="150" spans="1:8" x14ac:dyDescent="0.35">
      <c r="A150" s="17" t="s">
        <v>448</v>
      </c>
      <c r="B150" s="30" t="s">
        <v>417</v>
      </c>
      <c r="C150" s="322">
        <v>0</v>
      </c>
      <c r="D150" s="370">
        <v>0</v>
      </c>
      <c r="E150" s="30"/>
      <c r="F150" s="43" t="s">
        <v>737</v>
      </c>
      <c r="G150" s="43" t="s">
        <v>737</v>
      </c>
      <c r="H150" s="11"/>
    </row>
    <row r="151" spans="1:8" x14ac:dyDescent="0.35">
      <c r="A151" s="17" t="s">
        <v>449</v>
      </c>
      <c r="B151" s="53" t="s">
        <v>419</v>
      </c>
      <c r="C151" s="322">
        <v>0</v>
      </c>
      <c r="D151" s="370">
        <v>0</v>
      </c>
      <c r="E151" s="30"/>
      <c r="F151" s="43" t="s">
        <v>737</v>
      </c>
      <c r="G151" s="43" t="s">
        <v>737</v>
      </c>
      <c r="H151" s="11"/>
    </row>
    <row r="152" spans="1:8" x14ac:dyDescent="0.35">
      <c r="A152" s="17" t="s">
        <v>450</v>
      </c>
      <c r="B152" s="30" t="s">
        <v>421</v>
      </c>
      <c r="C152" s="322">
        <v>0</v>
      </c>
      <c r="D152" s="370">
        <v>0</v>
      </c>
      <c r="E152" s="30"/>
      <c r="F152" s="43" t="s">
        <v>737</v>
      </c>
      <c r="G152" s="43" t="s">
        <v>737</v>
      </c>
      <c r="H152" s="11"/>
    </row>
    <row r="153" spans="1:8" x14ac:dyDescent="0.35">
      <c r="A153" s="17" t="s">
        <v>451</v>
      </c>
      <c r="B153" s="30" t="s">
        <v>423</v>
      </c>
      <c r="C153" s="322">
        <v>0</v>
      </c>
      <c r="D153" s="370">
        <v>0</v>
      </c>
      <c r="E153" s="30"/>
      <c r="F153" s="43" t="s">
        <v>737</v>
      </c>
      <c r="G153" s="43" t="s">
        <v>737</v>
      </c>
      <c r="H153" s="11"/>
    </row>
    <row r="154" spans="1:8" x14ac:dyDescent="0.35">
      <c r="A154" s="17" t="s">
        <v>452</v>
      </c>
      <c r="B154" s="30" t="s">
        <v>425</v>
      </c>
      <c r="C154" s="322">
        <f>SUMIFS('D. Insert Nat Trans Templ'!F3:F29,'D. Insert Nat Trans Templ'!A3:A29,"&gt;=1",'D. Insert Nat Trans Templ'!E3:E29,"=USD")</f>
        <v>0</v>
      </c>
      <c r="D154" s="370">
        <f>SUMIFS('D. Insert Nat Trans Templ'!H3:H29,'D. Insert Nat Trans Templ'!A3:A29,"&gt;=1",'D. Insert Nat Trans Templ'!E3:E29,"=USD")</f>
        <v>0</v>
      </c>
      <c r="E154" s="30"/>
      <c r="F154" s="43" t="s">
        <v>737</v>
      </c>
      <c r="G154" s="43" t="s">
        <v>737</v>
      </c>
      <c r="H154" s="11"/>
    </row>
    <row r="155" spans="1:8" x14ac:dyDescent="0.35">
      <c r="A155" s="17" t="s">
        <v>453</v>
      </c>
      <c r="B155" s="30" t="s">
        <v>3041</v>
      </c>
      <c r="C155" s="322">
        <v>0</v>
      </c>
      <c r="D155" s="370">
        <f>SUMIFS('D. Insert Nat Trans Templ'!H3:H29,'D. Insert Nat Trans Templ'!A3:A29,"&gt;=1",'D. Insert Nat Trans Templ'!E3:E29,"=EUR")</f>
        <v>4486942257</v>
      </c>
      <c r="E155" s="30"/>
      <c r="F155" s="43" t="s">
        <v>737</v>
      </c>
      <c r="G155" s="43">
        <f>D155/D156</f>
        <v>1</v>
      </c>
      <c r="H155" s="11"/>
    </row>
    <row r="156" spans="1:8" x14ac:dyDescent="0.35">
      <c r="A156" s="17" t="s">
        <v>454</v>
      </c>
      <c r="B156" s="358" t="s">
        <v>314</v>
      </c>
      <c r="C156" s="322">
        <f>SUM(C138:C155)</f>
        <v>2550000000</v>
      </c>
      <c r="D156" s="370">
        <f>SUM(D138:D155)</f>
        <v>4486942257</v>
      </c>
      <c r="E156" s="30"/>
      <c r="F156" s="40">
        <f>SUM(F138:F155)</f>
        <v>1</v>
      </c>
      <c r="G156" s="40">
        <f>SUM(G138:G155)</f>
        <v>1</v>
      </c>
      <c r="H156" s="11"/>
    </row>
    <row r="157" spans="1:8" x14ac:dyDescent="0.35">
      <c r="A157" s="17" t="s">
        <v>455</v>
      </c>
      <c r="B157" s="48" t="s">
        <v>316</v>
      </c>
      <c r="C157" s="121"/>
      <c r="D157" s="38"/>
      <c r="E157" s="30"/>
      <c r="F157" s="43" t="s">
        <v>737</v>
      </c>
      <c r="G157" s="43" t="s">
        <v>737</v>
      </c>
      <c r="H157" s="11"/>
    </row>
    <row r="158" spans="1:8" x14ac:dyDescent="0.35">
      <c r="A158" s="17" t="s">
        <v>456</v>
      </c>
      <c r="B158" s="48" t="s">
        <v>316</v>
      </c>
      <c r="C158" s="121"/>
      <c r="D158" s="38"/>
      <c r="E158" s="30"/>
      <c r="F158" s="43" t="s">
        <v>737</v>
      </c>
      <c r="G158" s="43" t="s">
        <v>737</v>
      </c>
      <c r="H158" s="11"/>
    </row>
    <row r="159" spans="1:8" x14ac:dyDescent="0.35">
      <c r="A159" s="17" t="s">
        <v>457</v>
      </c>
      <c r="B159" s="48" t="s">
        <v>316</v>
      </c>
      <c r="C159" s="121"/>
      <c r="D159" s="38"/>
      <c r="E159" s="30"/>
      <c r="F159" s="43" t="s">
        <v>737</v>
      </c>
      <c r="G159" s="43" t="s">
        <v>737</v>
      </c>
      <c r="H159" s="11"/>
    </row>
    <row r="160" spans="1:8" x14ac:dyDescent="0.35">
      <c r="A160" s="17" t="s">
        <v>458</v>
      </c>
      <c r="B160" s="48" t="s">
        <v>316</v>
      </c>
      <c r="C160" s="121"/>
      <c r="D160" s="38"/>
      <c r="E160" s="30"/>
      <c r="F160" s="43" t="s">
        <v>737</v>
      </c>
      <c r="G160" s="43" t="s">
        <v>737</v>
      </c>
      <c r="H160" s="11"/>
    </row>
    <row r="161" spans="1:8" x14ac:dyDescent="0.35">
      <c r="A161" s="17" t="s">
        <v>459</v>
      </c>
      <c r="B161" s="48" t="s">
        <v>316</v>
      </c>
      <c r="C161" s="121"/>
      <c r="D161" s="38"/>
      <c r="E161" s="30"/>
      <c r="F161" s="43" t="s">
        <v>737</v>
      </c>
      <c r="G161" s="43" t="s">
        <v>737</v>
      </c>
      <c r="H161" s="11"/>
    </row>
    <row r="162" spans="1:8" x14ac:dyDescent="0.35">
      <c r="A162" s="17" t="s">
        <v>460</v>
      </c>
      <c r="B162" s="48" t="s">
        <v>316</v>
      </c>
      <c r="C162" s="121"/>
      <c r="D162" s="38"/>
      <c r="E162" s="30"/>
      <c r="F162" s="43" t="s">
        <v>737</v>
      </c>
      <c r="G162" s="43" t="s">
        <v>737</v>
      </c>
      <c r="H162" s="11"/>
    </row>
    <row r="163" spans="1:8" x14ac:dyDescent="0.35">
      <c r="A163" s="34"/>
      <c r="B163" s="35" t="s">
        <v>461</v>
      </c>
      <c r="C163" s="149" t="s">
        <v>389</v>
      </c>
      <c r="D163" s="50" t="s">
        <v>390</v>
      </c>
      <c r="E163" s="36"/>
      <c r="F163" s="50" t="s">
        <v>391</v>
      </c>
      <c r="G163" s="50" t="s">
        <v>392</v>
      </c>
      <c r="H163" s="11"/>
    </row>
    <row r="164" spans="1:8" x14ac:dyDescent="0.35">
      <c r="A164" s="17" t="s">
        <v>462</v>
      </c>
      <c r="B164" s="11" t="s">
        <v>463</v>
      </c>
      <c r="C164" s="322">
        <f>SUMIFS('D. Insert Nat Trans Templ'!H3:H29,'D. Insert Nat Trans Templ'!M3:M29,"=Fixed")</f>
        <v>4486942257</v>
      </c>
      <c r="D164" s="370" t="s">
        <v>1908</v>
      </c>
      <c r="E164" s="351"/>
      <c r="F164" s="43">
        <f>C164/C$167</f>
        <v>1</v>
      </c>
      <c r="G164" s="43" t="str">
        <f>IF(OR(D164="ND2",$D$167=0),"",D164/D$167)</f>
        <v/>
      </c>
      <c r="H164" s="11"/>
    </row>
    <row r="165" spans="1:8" x14ac:dyDescent="0.35">
      <c r="A165" s="17" t="s">
        <v>464</v>
      </c>
      <c r="B165" s="11" t="s">
        <v>465</v>
      </c>
      <c r="C165" s="322">
        <f>SUMIFS('D. Insert Nat Trans Templ'!H3:H29,'D. Insert Nat Trans Templ'!M3:M29,"=Float")</f>
        <v>0</v>
      </c>
      <c r="D165" s="370">
        <f>SUMIFS('D. Insert Nat Trans Templ'!H3:H29,'D. Insert Nat Trans Templ'!M3:M29,"=Fixed")</f>
        <v>4486942257</v>
      </c>
      <c r="E165" s="351"/>
      <c r="F165" s="43">
        <f t="shared" ref="F165:F166" si="3">C165/C$167</f>
        <v>0</v>
      </c>
      <c r="G165" s="43">
        <f t="shared" ref="G165:G167" si="4">IF(OR(D165="ND2",$D$167=0),"",D165/D$167)</f>
        <v>1</v>
      </c>
      <c r="H165" s="11"/>
    </row>
    <row r="166" spans="1:8" x14ac:dyDescent="0.35">
      <c r="A166" s="17" t="s">
        <v>466</v>
      </c>
      <c r="B166" s="11" t="s">
        <v>312</v>
      </c>
      <c r="C166" s="322">
        <v>0</v>
      </c>
      <c r="D166" s="370">
        <v>0</v>
      </c>
      <c r="E166" s="351"/>
      <c r="F166" s="43">
        <f t="shared" si="3"/>
        <v>0</v>
      </c>
      <c r="G166" s="43">
        <f t="shared" si="4"/>
        <v>0</v>
      </c>
      <c r="H166" s="11"/>
    </row>
    <row r="167" spans="1:8" x14ac:dyDescent="0.35">
      <c r="A167" s="17" t="s">
        <v>467</v>
      </c>
      <c r="B167" s="371" t="s">
        <v>314</v>
      </c>
      <c r="C167" s="372">
        <f>SUM(C164:C166)</f>
        <v>4486942257</v>
      </c>
      <c r="D167" s="373">
        <f>SUM(D164:D166)</f>
        <v>4486942257</v>
      </c>
      <c r="E167" s="351"/>
      <c r="F167" s="55">
        <f>SUM(F164:F166)</f>
        <v>1</v>
      </c>
      <c r="G167" s="43">
        <f t="shared" si="4"/>
        <v>1</v>
      </c>
      <c r="H167" s="11"/>
    </row>
    <row r="168" spans="1:8" x14ac:dyDescent="0.35">
      <c r="A168" s="17" t="s">
        <v>468</v>
      </c>
      <c r="B168" s="371"/>
      <c r="C168" s="374"/>
      <c r="D168" s="375"/>
      <c r="E168" s="351"/>
      <c r="F168" s="351"/>
      <c r="G168" s="53"/>
      <c r="H168" s="11"/>
    </row>
    <row r="169" spans="1:8" x14ac:dyDescent="0.35">
      <c r="A169" s="17" t="s">
        <v>469</v>
      </c>
      <c r="B169" s="371"/>
      <c r="C169" s="374"/>
      <c r="D169" s="375"/>
      <c r="E169" s="351"/>
      <c r="F169" s="351"/>
      <c r="G169" s="53"/>
      <c r="H169" s="11"/>
    </row>
    <row r="170" spans="1:8" x14ac:dyDescent="0.35">
      <c r="A170" s="17" t="s">
        <v>470</v>
      </c>
      <c r="B170" s="371"/>
      <c r="C170" s="374"/>
      <c r="D170" s="375"/>
      <c r="E170" s="351"/>
      <c r="F170" s="351"/>
      <c r="G170" s="53"/>
      <c r="H170" s="11"/>
    </row>
    <row r="171" spans="1:8" x14ac:dyDescent="0.35">
      <c r="A171" s="17" t="s">
        <v>471</v>
      </c>
      <c r="B171" s="371"/>
      <c r="C171" s="374"/>
      <c r="D171" s="375"/>
      <c r="E171" s="351"/>
      <c r="F171" s="351"/>
      <c r="G171" s="53"/>
      <c r="H171" s="11"/>
    </row>
    <row r="172" spans="1:8" x14ac:dyDescent="0.35">
      <c r="A172" s="17" t="s">
        <v>472</v>
      </c>
      <c r="B172" s="371"/>
      <c r="C172" s="374"/>
      <c r="D172" s="375"/>
      <c r="E172" s="351"/>
      <c r="F172" s="351"/>
      <c r="G172" s="53"/>
      <c r="H172" s="11"/>
    </row>
    <row r="173" spans="1:8" x14ac:dyDescent="0.35">
      <c r="A173" s="34"/>
      <c r="B173" s="35" t="s">
        <v>473</v>
      </c>
      <c r="C173" s="119" t="s">
        <v>278</v>
      </c>
      <c r="D173" s="34"/>
      <c r="E173" s="36"/>
      <c r="F173" s="37" t="s">
        <v>474</v>
      </c>
      <c r="G173" s="37"/>
      <c r="H173" s="11"/>
    </row>
    <row r="174" spans="1:8" x14ac:dyDescent="0.35">
      <c r="A174" s="17" t="s">
        <v>475</v>
      </c>
      <c r="B174" s="30" t="s">
        <v>476</v>
      </c>
      <c r="C174" s="322">
        <v>821617609.62</v>
      </c>
      <c r="D174" s="28"/>
      <c r="E174" s="20"/>
      <c r="F174" s="43">
        <f>C174/C179</f>
        <v>1</v>
      </c>
      <c r="G174" s="44"/>
      <c r="H174" s="11"/>
    </row>
    <row r="175" spans="1:8" x14ac:dyDescent="0.35">
      <c r="A175" s="17" t="s">
        <v>477</v>
      </c>
      <c r="B175" s="30" t="s">
        <v>478</v>
      </c>
      <c r="C175" s="322">
        <v>0</v>
      </c>
      <c r="E175" s="49"/>
      <c r="F175" s="43">
        <v>0</v>
      </c>
      <c r="G175" s="44"/>
      <c r="H175" s="11"/>
    </row>
    <row r="176" spans="1:8" x14ac:dyDescent="0.35">
      <c r="A176" s="17" t="s">
        <v>479</v>
      </c>
      <c r="B176" s="30" t="s">
        <v>480</v>
      </c>
      <c r="C176" s="322">
        <v>0</v>
      </c>
      <c r="E176" s="49"/>
      <c r="F176" s="43">
        <v>0</v>
      </c>
      <c r="G176" s="44"/>
      <c r="H176" s="11"/>
    </row>
    <row r="177" spans="1:8" x14ac:dyDescent="0.35">
      <c r="A177" s="17" t="s">
        <v>481</v>
      </c>
      <c r="B177" s="30" t="s">
        <v>482</v>
      </c>
      <c r="C177" s="322">
        <v>0</v>
      </c>
      <c r="E177" s="49"/>
      <c r="F177" s="43">
        <f>C177/C179</f>
        <v>0</v>
      </c>
      <c r="G177" s="44"/>
      <c r="H177" s="11"/>
    </row>
    <row r="178" spans="1:8" x14ac:dyDescent="0.35">
      <c r="A178" s="17" t="s">
        <v>483</v>
      </c>
      <c r="B178" s="30" t="s">
        <v>312</v>
      </c>
      <c r="C178" s="322">
        <v>0</v>
      </c>
      <c r="E178" s="49"/>
      <c r="F178" s="43">
        <v>0</v>
      </c>
      <c r="G178" s="44"/>
      <c r="H178" s="11"/>
    </row>
    <row r="179" spans="1:8" x14ac:dyDescent="0.35">
      <c r="A179" s="17" t="s">
        <v>484</v>
      </c>
      <c r="B179" s="358" t="s">
        <v>314</v>
      </c>
      <c r="C179" s="355">
        <f>SUM(C174:C178)</f>
        <v>821617609.62</v>
      </c>
      <c r="E179" s="49"/>
      <c r="F179" s="47">
        <f>SUM(F174:F178)</f>
        <v>1</v>
      </c>
      <c r="G179" s="44"/>
      <c r="H179" s="11"/>
    </row>
    <row r="180" spans="1:8" x14ac:dyDescent="0.35">
      <c r="A180" s="17" t="s">
        <v>485</v>
      </c>
      <c r="B180" s="56" t="s">
        <v>486</v>
      </c>
      <c r="C180" s="121"/>
      <c r="E180" s="49"/>
      <c r="F180" s="43" t="s">
        <v>737</v>
      </c>
      <c r="G180" s="44"/>
      <c r="H180" s="11"/>
    </row>
    <row r="181" spans="1:8" ht="29" x14ac:dyDescent="0.35">
      <c r="A181" s="17" t="s">
        <v>487</v>
      </c>
      <c r="B181" s="56" t="s">
        <v>488</v>
      </c>
      <c r="C181" s="376"/>
      <c r="D181" s="56"/>
      <c r="E181" s="56"/>
      <c r="F181" s="43" t="s">
        <v>737</v>
      </c>
      <c r="G181" s="56"/>
      <c r="H181" s="56"/>
    </row>
    <row r="182" spans="1:8" ht="29" x14ac:dyDescent="0.35">
      <c r="A182" s="17" t="s">
        <v>489</v>
      </c>
      <c r="B182" s="56" t="s">
        <v>490</v>
      </c>
      <c r="C182" s="121"/>
      <c r="E182" s="49"/>
      <c r="F182" s="43" t="s">
        <v>737</v>
      </c>
      <c r="G182" s="44"/>
      <c r="H182" s="11"/>
    </row>
    <row r="183" spans="1:8" x14ac:dyDescent="0.35">
      <c r="A183" s="17" t="s">
        <v>491</v>
      </c>
      <c r="B183" s="56" t="s">
        <v>492</v>
      </c>
      <c r="C183" s="121"/>
      <c r="E183" s="49"/>
      <c r="F183" s="43" t="s">
        <v>737</v>
      </c>
      <c r="G183" s="44"/>
      <c r="H183" s="11"/>
    </row>
    <row r="184" spans="1:8" x14ac:dyDescent="0.35">
      <c r="A184" s="17" t="s">
        <v>493</v>
      </c>
      <c r="B184" s="56" t="s">
        <v>494</v>
      </c>
      <c r="C184" s="376"/>
      <c r="D184" s="56"/>
      <c r="E184" s="56"/>
      <c r="F184" s="43" t="s">
        <v>737</v>
      </c>
      <c r="G184" s="56"/>
      <c r="H184" s="56"/>
    </row>
    <row r="185" spans="1:8" x14ac:dyDescent="0.35">
      <c r="A185" s="17" t="s">
        <v>495</v>
      </c>
      <c r="B185" s="56" t="s">
        <v>496</v>
      </c>
      <c r="C185" s="121"/>
      <c r="E185" s="49"/>
      <c r="F185" s="43" t="s">
        <v>737</v>
      </c>
      <c r="G185" s="44"/>
      <c r="H185" s="11"/>
    </row>
    <row r="186" spans="1:8" x14ac:dyDescent="0.35">
      <c r="A186" s="17" t="s">
        <v>497</v>
      </c>
      <c r="B186" s="56" t="s">
        <v>498</v>
      </c>
      <c r="C186" s="121"/>
      <c r="E186" s="49"/>
      <c r="F186" s="43" t="s">
        <v>737</v>
      </c>
      <c r="G186" s="44"/>
      <c r="H186" s="11"/>
    </row>
    <row r="187" spans="1:8" x14ac:dyDescent="0.35">
      <c r="A187" s="17" t="s">
        <v>499</v>
      </c>
      <c r="B187" s="56" t="s">
        <v>500</v>
      </c>
      <c r="C187" s="121"/>
      <c r="E187" s="49"/>
      <c r="F187" s="43" t="s">
        <v>737</v>
      </c>
      <c r="G187" s="44"/>
      <c r="H187" s="11"/>
    </row>
    <row r="188" spans="1:8" x14ac:dyDescent="0.35">
      <c r="A188" s="17" t="s">
        <v>501</v>
      </c>
      <c r="B188" s="56"/>
      <c r="E188" s="49"/>
      <c r="F188" s="44"/>
      <c r="G188" s="44"/>
      <c r="H188" s="11"/>
    </row>
    <row r="189" spans="1:8" x14ac:dyDescent="0.35">
      <c r="A189" s="17" t="s">
        <v>502</v>
      </c>
      <c r="B189" s="56"/>
      <c r="E189" s="49"/>
      <c r="F189" s="44"/>
      <c r="G189" s="44"/>
      <c r="H189" s="11"/>
    </row>
    <row r="190" spans="1:8" x14ac:dyDescent="0.35">
      <c r="A190" s="17" t="s">
        <v>503</v>
      </c>
      <c r="B190" s="56"/>
      <c r="E190" s="49"/>
      <c r="F190" s="44"/>
      <c r="G190" s="44"/>
      <c r="H190" s="11"/>
    </row>
    <row r="191" spans="1:8" x14ac:dyDescent="0.35">
      <c r="A191" s="17" t="s">
        <v>504</v>
      </c>
      <c r="B191" s="48"/>
      <c r="E191" s="49"/>
      <c r="F191" s="44"/>
      <c r="G191" s="44"/>
      <c r="H191" s="11"/>
    </row>
    <row r="192" spans="1:8" x14ac:dyDescent="0.35">
      <c r="A192" s="34"/>
      <c r="B192" s="35" t="s">
        <v>505</v>
      </c>
      <c r="C192" s="119" t="s">
        <v>278</v>
      </c>
      <c r="D192" s="34"/>
      <c r="E192" s="36"/>
      <c r="F192" s="37" t="s">
        <v>474</v>
      </c>
      <c r="G192" s="37"/>
      <c r="H192" s="11"/>
    </row>
    <row r="193" spans="1:8" x14ac:dyDescent="0.35">
      <c r="A193" s="17" t="s">
        <v>506</v>
      </c>
      <c r="B193" s="30" t="s">
        <v>507</v>
      </c>
      <c r="C193" s="322">
        <f>C179</f>
        <v>821617609.62</v>
      </c>
      <c r="E193" s="42"/>
      <c r="F193" s="43">
        <f>C193/C208</f>
        <v>1</v>
      </c>
      <c r="G193" s="44"/>
      <c r="H193" s="11"/>
    </row>
    <row r="194" spans="1:8" x14ac:dyDescent="0.35">
      <c r="A194" s="17" t="s">
        <v>508</v>
      </c>
      <c r="B194" s="30" t="s">
        <v>509</v>
      </c>
      <c r="C194" s="323" t="s">
        <v>249</v>
      </c>
      <c r="E194" s="49"/>
      <c r="F194" s="43" t="s">
        <v>737</v>
      </c>
      <c r="G194" s="49"/>
      <c r="H194" s="11"/>
    </row>
    <row r="195" spans="1:8" x14ac:dyDescent="0.35">
      <c r="A195" s="17" t="s">
        <v>510</v>
      </c>
      <c r="B195" s="30" t="s">
        <v>511</v>
      </c>
      <c r="C195" s="323" t="s">
        <v>249</v>
      </c>
      <c r="E195" s="49"/>
      <c r="F195" s="43" t="s">
        <v>737</v>
      </c>
      <c r="G195" s="49"/>
      <c r="H195" s="11"/>
    </row>
    <row r="196" spans="1:8" x14ac:dyDescent="0.35">
      <c r="A196" s="17" t="s">
        <v>512</v>
      </c>
      <c r="B196" s="30" t="s">
        <v>513</v>
      </c>
      <c r="C196" s="323" t="s">
        <v>249</v>
      </c>
      <c r="E196" s="49"/>
      <c r="F196" s="43" t="s">
        <v>737</v>
      </c>
      <c r="G196" s="49"/>
      <c r="H196" s="11"/>
    </row>
    <row r="197" spans="1:8" x14ac:dyDescent="0.35">
      <c r="A197" s="17" t="s">
        <v>514</v>
      </c>
      <c r="B197" s="30" t="s">
        <v>515</v>
      </c>
      <c r="C197" s="323" t="s">
        <v>249</v>
      </c>
      <c r="E197" s="49"/>
      <c r="F197" s="43" t="s">
        <v>737</v>
      </c>
      <c r="G197" s="49"/>
      <c r="H197" s="11"/>
    </row>
    <row r="198" spans="1:8" x14ac:dyDescent="0.35">
      <c r="A198" s="17" t="s">
        <v>516</v>
      </c>
      <c r="B198" s="30" t="s">
        <v>517</v>
      </c>
      <c r="C198" s="323" t="s">
        <v>249</v>
      </c>
      <c r="E198" s="49"/>
      <c r="F198" s="43" t="s">
        <v>737</v>
      </c>
      <c r="G198" s="49"/>
      <c r="H198" s="11"/>
    </row>
    <row r="199" spans="1:8" x14ac:dyDescent="0.35">
      <c r="A199" s="17" t="s">
        <v>518</v>
      </c>
      <c r="B199" s="30" t="s">
        <v>519</v>
      </c>
      <c r="C199" s="323" t="s">
        <v>249</v>
      </c>
      <c r="E199" s="49"/>
      <c r="F199" s="43" t="s">
        <v>737</v>
      </c>
      <c r="G199" s="49"/>
      <c r="H199" s="11"/>
    </row>
    <row r="200" spans="1:8" x14ac:dyDescent="0.35">
      <c r="A200" s="17" t="s">
        <v>520</v>
      </c>
      <c r="B200" s="30" t="s">
        <v>521</v>
      </c>
      <c r="C200" s="323" t="s">
        <v>249</v>
      </c>
      <c r="E200" s="49"/>
      <c r="F200" s="43" t="s">
        <v>737</v>
      </c>
      <c r="G200" s="49"/>
      <c r="H200" s="11"/>
    </row>
    <row r="201" spans="1:8" x14ac:dyDescent="0.35">
      <c r="A201" s="17" t="s">
        <v>522</v>
      </c>
      <c r="B201" s="30" t="s">
        <v>523</v>
      </c>
      <c r="C201" s="323" t="s">
        <v>249</v>
      </c>
      <c r="E201" s="49"/>
      <c r="F201" s="43" t="s">
        <v>737</v>
      </c>
      <c r="G201" s="49"/>
      <c r="H201" s="11"/>
    </row>
    <row r="202" spans="1:8" x14ac:dyDescent="0.35">
      <c r="A202" s="17" t="s">
        <v>524</v>
      </c>
      <c r="B202" s="30" t="s">
        <v>525</v>
      </c>
      <c r="C202" s="323" t="s">
        <v>249</v>
      </c>
      <c r="E202" s="49"/>
      <c r="F202" s="43" t="s">
        <v>737</v>
      </c>
      <c r="G202" s="49"/>
      <c r="H202" s="11"/>
    </row>
    <row r="203" spans="1:8" x14ac:dyDescent="0.35">
      <c r="A203" s="17" t="s">
        <v>526</v>
      </c>
      <c r="B203" s="30" t="s">
        <v>527</v>
      </c>
      <c r="C203" s="323" t="s">
        <v>249</v>
      </c>
      <c r="E203" s="49"/>
      <c r="F203" s="43" t="s">
        <v>737</v>
      </c>
      <c r="G203" s="49"/>
      <c r="H203" s="11"/>
    </row>
    <row r="204" spans="1:8" x14ac:dyDescent="0.35">
      <c r="A204" s="17" t="s">
        <v>528</v>
      </c>
      <c r="B204" s="30" t="s">
        <v>529</v>
      </c>
      <c r="C204" s="323" t="s">
        <v>249</v>
      </c>
      <c r="E204" s="49"/>
      <c r="F204" s="43" t="s">
        <v>737</v>
      </c>
      <c r="G204" s="49"/>
      <c r="H204" s="11"/>
    </row>
    <row r="205" spans="1:8" x14ac:dyDescent="0.35">
      <c r="A205" s="17" t="s">
        <v>530</v>
      </c>
      <c r="B205" s="30" t="s">
        <v>531</v>
      </c>
      <c r="C205" s="323" t="s">
        <v>249</v>
      </c>
      <c r="E205" s="49"/>
      <c r="F205" s="43" t="s">
        <v>737</v>
      </c>
      <c r="G205" s="49"/>
      <c r="H205" s="11"/>
    </row>
    <row r="206" spans="1:8" x14ac:dyDescent="0.35">
      <c r="A206" s="17" t="s">
        <v>532</v>
      </c>
      <c r="B206" s="30" t="s">
        <v>312</v>
      </c>
      <c r="C206" s="323" t="s">
        <v>249</v>
      </c>
      <c r="E206" s="49"/>
      <c r="F206" s="43" t="s">
        <v>737</v>
      </c>
      <c r="G206" s="49"/>
      <c r="H206" s="11"/>
    </row>
    <row r="207" spans="1:8" x14ac:dyDescent="0.35">
      <c r="A207" s="17" t="s">
        <v>533</v>
      </c>
      <c r="B207" s="45" t="s">
        <v>534</v>
      </c>
      <c r="C207" s="323" t="s">
        <v>249</v>
      </c>
      <c r="E207" s="49"/>
      <c r="F207" s="43"/>
      <c r="G207" s="49"/>
      <c r="H207" s="11"/>
    </row>
    <row r="208" spans="1:8" x14ac:dyDescent="0.35">
      <c r="A208" s="17" t="s">
        <v>535</v>
      </c>
      <c r="B208" s="358" t="s">
        <v>314</v>
      </c>
      <c r="C208" s="355">
        <f>C193</f>
        <v>821617609.62</v>
      </c>
      <c r="D208" s="30"/>
      <c r="E208" s="49"/>
      <c r="F208" s="47">
        <f>SUM(F193:F207)</f>
        <v>1</v>
      </c>
      <c r="G208" s="49"/>
      <c r="H208" s="11"/>
    </row>
    <row r="209" spans="1:8" x14ac:dyDescent="0.35">
      <c r="A209" s="17" t="s">
        <v>536</v>
      </c>
      <c r="B209" s="48" t="s">
        <v>316</v>
      </c>
      <c r="C209" s="121"/>
      <c r="E209" s="49"/>
      <c r="F209" s="43" t="s">
        <v>737</v>
      </c>
      <c r="G209" s="49"/>
      <c r="H209" s="11"/>
    </row>
    <row r="210" spans="1:8" x14ac:dyDescent="0.35">
      <c r="A210" s="17" t="s">
        <v>537</v>
      </c>
      <c r="B210" s="48" t="s">
        <v>316</v>
      </c>
      <c r="C210" s="121"/>
      <c r="E210" s="49"/>
      <c r="F210" s="43" t="s">
        <v>737</v>
      </c>
      <c r="G210" s="49"/>
      <c r="H210" s="11"/>
    </row>
    <row r="211" spans="1:8" x14ac:dyDescent="0.35">
      <c r="A211" s="17" t="s">
        <v>538</v>
      </c>
      <c r="B211" s="48" t="s">
        <v>316</v>
      </c>
      <c r="C211" s="121"/>
      <c r="E211" s="49"/>
      <c r="F211" s="43" t="s">
        <v>737</v>
      </c>
      <c r="G211" s="49"/>
      <c r="H211" s="11"/>
    </row>
    <row r="212" spans="1:8" x14ac:dyDescent="0.35">
      <c r="A212" s="17" t="s">
        <v>539</v>
      </c>
      <c r="B212" s="48" t="s">
        <v>316</v>
      </c>
      <c r="C212" s="121"/>
      <c r="E212" s="49"/>
      <c r="F212" s="43" t="s">
        <v>737</v>
      </c>
      <c r="G212" s="49"/>
      <c r="H212" s="11"/>
    </row>
    <row r="213" spans="1:8" x14ac:dyDescent="0.35">
      <c r="A213" s="17" t="s">
        <v>540</v>
      </c>
      <c r="B213" s="48" t="s">
        <v>316</v>
      </c>
      <c r="C213" s="121"/>
      <c r="E213" s="49"/>
      <c r="F213" s="43" t="s">
        <v>737</v>
      </c>
      <c r="G213" s="49"/>
      <c r="H213" s="11"/>
    </row>
    <row r="214" spans="1:8" x14ac:dyDescent="0.35">
      <c r="A214" s="17" t="s">
        <v>541</v>
      </c>
      <c r="B214" s="48" t="s">
        <v>316</v>
      </c>
      <c r="C214" s="121"/>
      <c r="E214" s="49"/>
      <c r="F214" s="43" t="s">
        <v>737</v>
      </c>
      <c r="G214" s="49"/>
      <c r="H214" s="11"/>
    </row>
    <row r="215" spans="1:8" x14ac:dyDescent="0.35">
      <c r="A215" s="17" t="s">
        <v>542</v>
      </c>
      <c r="B215" s="48" t="s">
        <v>316</v>
      </c>
      <c r="C215" s="121"/>
      <c r="E215" s="49"/>
      <c r="F215" s="43" t="s">
        <v>737</v>
      </c>
      <c r="G215" s="49"/>
      <c r="H215" s="11"/>
    </row>
    <row r="216" spans="1:8" x14ac:dyDescent="0.35">
      <c r="A216" s="34"/>
      <c r="B216" s="35" t="s">
        <v>543</v>
      </c>
      <c r="C216" s="119" t="s">
        <v>278</v>
      </c>
      <c r="D216" s="34"/>
      <c r="E216" s="36"/>
      <c r="F216" s="37" t="s">
        <v>302</v>
      </c>
      <c r="G216" s="37" t="s">
        <v>544</v>
      </c>
      <c r="H216" s="11"/>
    </row>
    <row r="217" spans="1:8" x14ac:dyDescent="0.35">
      <c r="A217" s="17" t="s">
        <v>545</v>
      </c>
      <c r="B217" s="53" t="s">
        <v>546</v>
      </c>
      <c r="C217" s="322">
        <v>0</v>
      </c>
      <c r="E217" s="351"/>
      <c r="F217" s="43">
        <v>0</v>
      </c>
      <c r="G217" s="43">
        <v>0</v>
      </c>
      <c r="H217" s="11"/>
    </row>
    <row r="218" spans="1:8" x14ac:dyDescent="0.35">
      <c r="A218" s="17" t="s">
        <v>547</v>
      </c>
      <c r="B218" s="53" t="s">
        <v>548</v>
      </c>
      <c r="C218" s="322">
        <v>0</v>
      </c>
      <c r="E218" s="351"/>
      <c r="F218" s="43">
        <v>0</v>
      </c>
      <c r="G218" s="43">
        <v>0</v>
      </c>
      <c r="H218" s="11"/>
    </row>
    <row r="219" spans="1:8" x14ac:dyDescent="0.35">
      <c r="A219" s="17" t="s">
        <v>549</v>
      </c>
      <c r="B219" s="53" t="s">
        <v>312</v>
      </c>
      <c r="C219" s="322">
        <v>0</v>
      </c>
      <c r="E219" s="351"/>
      <c r="F219" s="43">
        <v>0</v>
      </c>
      <c r="G219" s="43">
        <v>0</v>
      </c>
      <c r="H219" s="11"/>
    </row>
    <row r="220" spans="1:8" x14ac:dyDescent="0.35">
      <c r="A220" s="17" t="s">
        <v>550</v>
      </c>
      <c r="B220" s="358" t="s">
        <v>314</v>
      </c>
      <c r="C220" s="322">
        <f>SUM(C217:C219)</f>
        <v>0</v>
      </c>
      <c r="E220" s="351"/>
      <c r="F220" s="43">
        <f>SUM(F217:F219)</f>
        <v>0</v>
      </c>
      <c r="G220" s="43">
        <f>SUM(G217:G219)</f>
        <v>0</v>
      </c>
      <c r="H220" s="11"/>
    </row>
    <row r="221" spans="1:8" x14ac:dyDescent="0.35">
      <c r="A221" s="17" t="s">
        <v>551</v>
      </c>
      <c r="B221" s="48" t="s">
        <v>316</v>
      </c>
      <c r="C221" s="121"/>
      <c r="E221" s="351"/>
      <c r="F221" s="43" t="s">
        <v>737</v>
      </c>
      <c r="G221" s="43" t="s">
        <v>737</v>
      </c>
      <c r="H221" s="11"/>
    </row>
    <row r="222" spans="1:8" x14ac:dyDescent="0.35">
      <c r="A222" s="17" t="s">
        <v>552</v>
      </c>
      <c r="B222" s="48" t="s">
        <v>316</v>
      </c>
      <c r="C222" s="121"/>
      <c r="E222" s="351"/>
      <c r="F222" s="43" t="s">
        <v>737</v>
      </c>
      <c r="G222" s="43" t="s">
        <v>737</v>
      </c>
      <c r="H222" s="11"/>
    </row>
    <row r="223" spans="1:8" x14ac:dyDescent="0.35">
      <c r="A223" s="17" t="s">
        <v>553</v>
      </c>
      <c r="B223" s="48" t="s">
        <v>316</v>
      </c>
      <c r="C223" s="121"/>
      <c r="E223" s="351"/>
      <c r="F223" s="43" t="s">
        <v>737</v>
      </c>
      <c r="G223" s="43" t="s">
        <v>737</v>
      </c>
      <c r="H223" s="11"/>
    </row>
    <row r="224" spans="1:8" x14ac:dyDescent="0.35">
      <c r="A224" s="17" t="s">
        <v>554</v>
      </c>
      <c r="B224" s="48" t="s">
        <v>316</v>
      </c>
      <c r="C224" s="121"/>
      <c r="E224" s="351"/>
      <c r="F224" s="43" t="s">
        <v>737</v>
      </c>
      <c r="G224" s="43" t="s">
        <v>737</v>
      </c>
      <c r="H224" s="11"/>
    </row>
    <row r="225" spans="1:8" x14ac:dyDescent="0.35">
      <c r="A225" s="17" t="s">
        <v>555</v>
      </c>
      <c r="B225" s="48" t="s">
        <v>316</v>
      </c>
      <c r="C225" s="121"/>
      <c r="E225" s="351"/>
      <c r="F225" s="43" t="s">
        <v>737</v>
      </c>
      <c r="G225" s="43" t="s">
        <v>737</v>
      </c>
      <c r="H225" s="11"/>
    </row>
    <row r="226" spans="1:8" x14ac:dyDescent="0.35">
      <c r="A226" s="17" t="s">
        <v>556</v>
      </c>
      <c r="B226" s="48" t="s">
        <v>316</v>
      </c>
      <c r="C226" s="121"/>
      <c r="E226" s="30"/>
      <c r="F226" s="43" t="s">
        <v>737</v>
      </c>
      <c r="G226" s="43" t="s">
        <v>737</v>
      </c>
      <c r="H226" s="11"/>
    </row>
    <row r="227" spans="1:8" x14ac:dyDescent="0.35">
      <c r="A227" s="17" t="s">
        <v>557</v>
      </c>
      <c r="B227" s="48" t="s">
        <v>316</v>
      </c>
      <c r="C227" s="121"/>
      <c r="E227" s="351"/>
      <c r="F227" s="43" t="s">
        <v>737</v>
      </c>
      <c r="G227" s="43" t="s">
        <v>737</v>
      </c>
      <c r="H227" s="11"/>
    </row>
    <row r="228" spans="1:8" x14ac:dyDescent="0.35">
      <c r="A228" s="34"/>
      <c r="B228" s="35" t="s">
        <v>558</v>
      </c>
      <c r="C228" s="119"/>
      <c r="D228" s="34"/>
      <c r="E228" s="36"/>
      <c r="F228" s="37"/>
      <c r="G228" s="37"/>
      <c r="H228" s="11"/>
    </row>
    <row r="229" spans="1:8" ht="29" x14ac:dyDescent="0.35">
      <c r="A229" s="17" t="s">
        <v>559</v>
      </c>
      <c r="B229" s="30" t="s">
        <v>560</v>
      </c>
      <c r="C229" s="17" t="s">
        <v>271</v>
      </c>
      <c r="H229" s="11"/>
    </row>
    <row r="230" spans="1:8" x14ac:dyDescent="0.35">
      <c r="A230" s="34"/>
      <c r="B230" s="35" t="s">
        <v>561</v>
      </c>
      <c r="C230" s="119"/>
      <c r="D230" s="34"/>
      <c r="E230" s="36"/>
      <c r="F230" s="37"/>
      <c r="G230" s="37"/>
      <c r="H230" s="11"/>
    </row>
    <row r="231" spans="1:8" x14ac:dyDescent="0.35">
      <c r="A231" s="17" t="s">
        <v>562</v>
      </c>
      <c r="B231" s="17" t="s">
        <v>563</v>
      </c>
      <c r="C231" s="121" t="s">
        <v>1908</v>
      </c>
      <c r="E231" s="30"/>
      <c r="H231" s="11"/>
    </row>
    <row r="232" spans="1:8" x14ac:dyDescent="0.35">
      <c r="A232" s="17" t="s">
        <v>564</v>
      </c>
      <c r="B232" s="57" t="s">
        <v>565</v>
      </c>
      <c r="C232" s="121" t="s">
        <v>2685</v>
      </c>
      <c r="E232" s="30"/>
      <c r="H232" s="11"/>
    </row>
    <row r="233" spans="1:8" x14ac:dyDescent="0.35">
      <c r="A233" s="17" t="s">
        <v>566</v>
      </c>
      <c r="B233" s="57" t="s">
        <v>567</v>
      </c>
      <c r="C233" s="121" t="s">
        <v>2685</v>
      </c>
      <c r="E233" s="30"/>
      <c r="H233" s="11"/>
    </row>
    <row r="234" spans="1:8" x14ac:dyDescent="0.35">
      <c r="A234" s="17" t="s">
        <v>568</v>
      </c>
      <c r="B234" s="29" t="s">
        <v>569</v>
      </c>
      <c r="C234" s="134"/>
      <c r="D234" s="30"/>
      <c r="E234" s="30"/>
      <c r="H234" s="11"/>
    </row>
    <row r="235" spans="1:8" x14ac:dyDescent="0.35">
      <c r="A235" s="17" t="s">
        <v>570</v>
      </c>
      <c r="B235" s="29" t="s">
        <v>571</v>
      </c>
      <c r="C235" s="134"/>
      <c r="D235" s="30"/>
      <c r="E235" s="30"/>
      <c r="H235" s="11"/>
    </row>
    <row r="236" spans="1:8" x14ac:dyDescent="0.35">
      <c r="A236" s="17" t="s">
        <v>572</v>
      </c>
      <c r="B236" s="29" t="s">
        <v>573</v>
      </c>
      <c r="C236" s="132"/>
      <c r="D236" s="30"/>
      <c r="E236" s="30"/>
      <c r="H236" s="11"/>
    </row>
    <row r="237" spans="1:8" x14ac:dyDescent="0.35">
      <c r="A237" s="17" t="s">
        <v>574</v>
      </c>
      <c r="C237" s="132"/>
      <c r="D237" s="30"/>
      <c r="E237" s="30"/>
      <c r="H237" s="11"/>
    </row>
    <row r="238" spans="1:8" x14ac:dyDescent="0.35">
      <c r="A238" s="17" t="s">
        <v>575</v>
      </c>
      <c r="C238" s="132"/>
      <c r="D238" s="30"/>
      <c r="E238" s="30"/>
      <c r="H238" s="11"/>
    </row>
    <row r="239" spans="1:8" x14ac:dyDescent="0.35">
      <c r="A239" s="34"/>
      <c r="B239" s="35" t="s">
        <v>3042</v>
      </c>
      <c r="C239" s="119"/>
      <c r="D239" s="34"/>
      <c r="E239" s="36"/>
      <c r="F239" s="37"/>
      <c r="G239" s="37"/>
      <c r="H239" s="11"/>
    </row>
    <row r="240" spans="1:8" ht="29" x14ac:dyDescent="0.35">
      <c r="A240" s="17" t="s">
        <v>576</v>
      </c>
      <c r="B240" s="204" t="s">
        <v>2732</v>
      </c>
      <c r="C240" s="204" t="s">
        <v>3043</v>
      </c>
      <c r="D240"/>
      <c r="E240" s="58"/>
      <c r="F240" s="58"/>
      <c r="G240" s="58"/>
      <c r="H240" s="11"/>
    </row>
    <row r="241" spans="1:8" x14ac:dyDescent="0.35">
      <c r="A241" s="17" t="s">
        <v>577</v>
      </c>
      <c r="B241" s="204" t="s">
        <v>2733</v>
      </c>
      <c r="C241" s="204" t="s">
        <v>249</v>
      </c>
      <c r="D241"/>
      <c r="E241" s="58"/>
      <c r="F241" s="58"/>
      <c r="G241" s="58"/>
      <c r="H241" s="11"/>
    </row>
    <row r="242" spans="1:8" x14ac:dyDescent="0.35">
      <c r="A242" s="17" t="s">
        <v>578</v>
      </c>
      <c r="B242" s="204" t="s">
        <v>2734</v>
      </c>
      <c r="C242" s="204" t="s">
        <v>3044</v>
      </c>
      <c r="D242"/>
      <c r="E242" s="58"/>
      <c r="F242" s="58"/>
      <c r="G242" s="58"/>
      <c r="H242" s="11"/>
    </row>
    <row r="243" spans="1:8" ht="29" x14ac:dyDescent="0.35">
      <c r="A243" s="17" t="s">
        <v>579</v>
      </c>
      <c r="B243" s="204" t="s">
        <v>2735</v>
      </c>
      <c r="C243" s="204" t="s">
        <v>3043</v>
      </c>
      <c r="D243"/>
      <c r="E243" s="58"/>
      <c r="F243" s="58"/>
      <c r="G243" s="58"/>
      <c r="H243" s="11"/>
    </row>
    <row r="244" spans="1:8" x14ac:dyDescent="0.35">
      <c r="A244" s="17" t="s">
        <v>3046</v>
      </c>
      <c r="B244" s="204" t="s">
        <v>2736</v>
      </c>
      <c r="C244" s="317" t="s">
        <v>2737</v>
      </c>
      <c r="D244" s="317" t="s">
        <v>2738</v>
      </c>
      <c r="E244" s="58"/>
      <c r="F244" s="58"/>
      <c r="G244" s="58"/>
      <c r="H244" s="11"/>
    </row>
    <row r="245" spans="1:8" x14ac:dyDescent="0.35">
      <c r="A245" s="17" t="s">
        <v>3047</v>
      </c>
      <c r="B245" s="204" t="s">
        <v>2739</v>
      </c>
      <c r="C245" s="214" t="s">
        <v>3043</v>
      </c>
      <c r="D245"/>
      <c r="E245" s="58"/>
      <c r="F245" s="58"/>
      <c r="G245" s="58"/>
      <c r="H245" s="11"/>
    </row>
    <row r="246" spans="1:8" x14ac:dyDescent="0.35">
      <c r="A246" s="17" t="s">
        <v>3048</v>
      </c>
      <c r="B246" s="204" t="s">
        <v>2740</v>
      </c>
      <c r="C246" s="204" t="s">
        <v>3044</v>
      </c>
      <c r="D246"/>
      <c r="E246" s="58"/>
      <c r="F246" s="58"/>
      <c r="G246" s="58"/>
      <c r="H246" s="11"/>
    </row>
    <row r="247" spans="1:8" x14ac:dyDescent="0.35">
      <c r="A247" s="17" t="s">
        <v>580</v>
      </c>
      <c r="D247" s="58"/>
      <c r="E247" s="58"/>
      <c r="F247" s="58"/>
      <c r="G247" s="58"/>
      <c r="H247" s="11"/>
    </row>
    <row r="248" spans="1:8" x14ac:dyDescent="0.35">
      <c r="A248" s="17" t="s">
        <v>581</v>
      </c>
      <c r="D248" s="58"/>
      <c r="E248" s="58"/>
      <c r="F248" s="58"/>
      <c r="G248" s="58"/>
      <c r="H248" s="11"/>
    </row>
    <row r="249" spans="1:8" x14ac:dyDescent="0.35">
      <c r="A249" s="17" t="s">
        <v>582</v>
      </c>
      <c r="D249" s="58"/>
      <c r="E249" s="58"/>
      <c r="F249" s="58"/>
      <c r="G249" s="58"/>
      <c r="H249" s="11"/>
    </row>
    <row r="250" spans="1:8" x14ac:dyDescent="0.35">
      <c r="A250" s="17" t="s">
        <v>583</v>
      </c>
      <c r="D250" s="58"/>
      <c r="E250" s="58"/>
      <c r="F250" s="58"/>
      <c r="G250" s="58"/>
      <c r="H250" s="11"/>
    </row>
    <row r="251" spans="1:8" x14ac:dyDescent="0.35">
      <c r="A251" s="17" t="s">
        <v>584</v>
      </c>
      <c r="D251" s="58"/>
      <c r="E251" s="58"/>
      <c r="F251" s="58"/>
      <c r="G251" s="58"/>
      <c r="H251" s="11"/>
    </row>
    <row r="252" spans="1:8" x14ac:dyDescent="0.35">
      <c r="A252" s="17" t="s">
        <v>585</v>
      </c>
      <c r="D252" s="58"/>
      <c r="E252" s="58"/>
      <c r="F252" s="58"/>
      <c r="G252" s="58"/>
      <c r="H252" s="11"/>
    </row>
    <row r="253" spans="1:8" x14ac:dyDescent="0.35">
      <c r="A253" s="17" t="s">
        <v>586</v>
      </c>
      <c r="D253" s="58"/>
      <c r="E253" s="58"/>
      <c r="F253" s="58"/>
      <c r="G253" s="58"/>
      <c r="H253" s="11"/>
    </row>
    <row r="254" spans="1:8" x14ac:dyDescent="0.35">
      <c r="A254" s="17" t="s">
        <v>587</v>
      </c>
      <c r="D254" s="58"/>
      <c r="E254" s="58"/>
      <c r="F254" s="58"/>
      <c r="G254" s="58"/>
      <c r="H254" s="11"/>
    </row>
    <row r="255" spans="1:8" x14ac:dyDescent="0.35">
      <c r="A255" s="17" t="s">
        <v>588</v>
      </c>
      <c r="D255" s="58"/>
      <c r="E255" s="58"/>
      <c r="F255" s="58"/>
      <c r="G255" s="58"/>
      <c r="H255" s="11"/>
    </row>
    <row r="256" spans="1:8" x14ac:dyDescent="0.35">
      <c r="A256" s="17" t="s">
        <v>589</v>
      </c>
      <c r="D256" s="58"/>
      <c r="E256" s="58"/>
      <c r="F256" s="58"/>
      <c r="G256" s="58"/>
      <c r="H256" s="11"/>
    </row>
    <row r="257" spans="1:8" x14ac:dyDescent="0.35">
      <c r="A257" s="17" t="s">
        <v>590</v>
      </c>
      <c r="D257" s="58"/>
      <c r="E257" s="58"/>
      <c r="F257" s="58"/>
      <c r="G257" s="58"/>
      <c r="H257" s="11"/>
    </row>
    <row r="258" spans="1:8" x14ac:dyDescent="0.35">
      <c r="A258" s="17" t="s">
        <v>591</v>
      </c>
      <c r="D258" s="58"/>
      <c r="E258" s="58"/>
      <c r="F258" s="58"/>
      <c r="G258" s="58"/>
      <c r="H258" s="11"/>
    </row>
    <row r="259" spans="1:8" x14ac:dyDescent="0.35">
      <c r="A259" s="17" t="s">
        <v>592</v>
      </c>
      <c r="D259" s="58"/>
      <c r="E259" s="58"/>
      <c r="F259" s="58"/>
      <c r="G259" s="58"/>
      <c r="H259" s="11"/>
    </row>
    <row r="260" spans="1:8" x14ac:dyDescent="0.35">
      <c r="A260" s="17" t="s">
        <v>593</v>
      </c>
      <c r="D260" s="58"/>
      <c r="E260" s="58"/>
      <c r="F260" s="58"/>
      <c r="G260" s="58"/>
      <c r="H260" s="11"/>
    </row>
    <row r="261" spans="1:8" x14ac:dyDescent="0.35">
      <c r="A261" s="17" t="s">
        <v>594</v>
      </c>
      <c r="D261" s="58"/>
      <c r="E261" s="58"/>
      <c r="F261" s="58"/>
      <c r="G261" s="58"/>
      <c r="H261" s="11"/>
    </row>
    <row r="262" spans="1:8" x14ac:dyDescent="0.35">
      <c r="A262" s="17" t="s">
        <v>595</v>
      </c>
      <c r="D262" s="58"/>
      <c r="E262" s="58"/>
      <c r="F262" s="58"/>
      <c r="G262" s="58"/>
      <c r="H262" s="11"/>
    </row>
    <row r="263" spans="1:8" x14ac:dyDescent="0.35">
      <c r="A263" s="17" t="s">
        <v>596</v>
      </c>
      <c r="D263" s="58"/>
      <c r="E263" s="58"/>
      <c r="F263" s="58"/>
      <c r="G263" s="58"/>
      <c r="H263" s="11"/>
    </row>
    <row r="264" spans="1:8" x14ac:dyDescent="0.35">
      <c r="A264" s="17" t="s">
        <v>597</v>
      </c>
      <c r="D264" s="58"/>
      <c r="E264" s="58"/>
      <c r="F264" s="58"/>
      <c r="G264" s="58"/>
      <c r="H264" s="11"/>
    </row>
    <row r="265" spans="1:8" x14ac:dyDescent="0.35">
      <c r="A265" s="17" t="s">
        <v>598</v>
      </c>
      <c r="D265" s="58"/>
      <c r="E265" s="58"/>
      <c r="F265" s="58"/>
      <c r="G265" s="58"/>
      <c r="H265" s="11"/>
    </row>
    <row r="266" spans="1:8" x14ac:dyDescent="0.35">
      <c r="A266" s="17" t="s">
        <v>599</v>
      </c>
      <c r="D266" s="58"/>
      <c r="E266" s="58"/>
      <c r="F266" s="58"/>
      <c r="G266" s="58"/>
      <c r="H266" s="11"/>
    </row>
    <row r="267" spans="1:8" x14ac:dyDescent="0.35">
      <c r="A267" s="17" t="s">
        <v>600</v>
      </c>
      <c r="D267" s="58"/>
      <c r="E267" s="58"/>
      <c r="F267" s="58"/>
      <c r="G267" s="58"/>
      <c r="H267" s="11"/>
    </row>
    <row r="268" spans="1:8" x14ac:dyDescent="0.35">
      <c r="A268" s="17" t="s">
        <v>601</v>
      </c>
      <c r="D268" s="58"/>
      <c r="E268" s="58"/>
      <c r="F268" s="58"/>
      <c r="G268" s="58"/>
      <c r="H268" s="11"/>
    </row>
    <row r="269" spans="1:8" x14ac:dyDescent="0.35">
      <c r="A269" s="17" t="s">
        <v>602</v>
      </c>
      <c r="D269" s="58"/>
      <c r="E269" s="58"/>
      <c r="F269" s="58"/>
      <c r="G269" s="58"/>
      <c r="H269" s="11"/>
    </row>
    <row r="270" spans="1:8" x14ac:dyDescent="0.35">
      <c r="A270" s="17" t="s">
        <v>603</v>
      </c>
      <c r="D270" s="58"/>
      <c r="E270" s="58"/>
      <c r="F270" s="58"/>
      <c r="G270" s="58"/>
      <c r="H270" s="11"/>
    </row>
    <row r="271" spans="1:8" x14ac:dyDescent="0.35">
      <c r="A271" s="17" t="s">
        <v>604</v>
      </c>
      <c r="D271" s="58"/>
      <c r="E271" s="58"/>
      <c r="F271" s="58"/>
      <c r="G271" s="58"/>
      <c r="H271" s="11"/>
    </row>
    <row r="272" spans="1:8" x14ac:dyDescent="0.35">
      <c r="A272" s="17" t="s">
        <v>605</v>
      </c>
      <c r="D272" s="58"/>
      <c r="E272" s="58"/>
      <c r="F272" s="58"/>
      <c r="G272" s="58"/>
      <c r="H272" s="11"/>
    </row>
    <row r="273" spans="1:8" x14ac:dyDescent="0.35">
      <c r="A273" s="17" t="s">
        <v>606</v>
      </c>
      <c r="D273" s="58"/>
      <c r="E273" s="58"/>
      <c r="F273" s="58"/>
      <c r="G273" s="58"/>
      <c r="H273" s="11"/>
    </row>
    <row r="274" spans="1:8" x14ac:dyDescent="0.35">
      <c r="A274" s="17" t="s">
        <v>607</v>
      </c>
      <c r="D274" s="58"/>
      <c r="E274" s="58"/>
      <c r="F274" s="58"/>
      <c r="G274" s="58"/>
      <c r="H274" s="11"/>
    </row>
    <row r="275" spans="1:8" x14ac:dyDescent="0.35">
      <c r="A275" s="17" t="s">
        <v>608</v>
      </c>
      <c r="D275" s="58"/>
      <c r="E275" s="58"/>
      <c r="F275" s="58"/>
      <c r="G275" s="58"/>
      <c r="H275" s="11"/>
    </row>
    <row r="276" spans="1:8" x14ac:dyDescent="0.35">
      <c r="A276" s="17" t="s">
        <v>609</v>
      </c>
      <c r="D276" s="58"/>
      <c r="E276" s="58"/>
      <c r="F276" s="58"/>
      <c r="G276" s="58"/>
      <c r="H276" s="11"/>
    </row>
    <row r="277" spans="1:8" x14ac:dyDescent="0.35">
      <c r="A277" s="17" t="s">
        <v>610</v>
      </c>
      <c r="D277" s="58"/>
      <c r="E277" s="58"/>
      <c r="F277" s="58"/>
      <c r="G277" s="58"/>
      <c r="H277" s="11"/>
    </row>
    <row r="278" spans="1:8" x14ac:dyDescent="0.35">
      <c r="A278" s="17" t="s">
        <v>611</v>
      </c>
      <c r="D278" s="58"/>
      <c r="E278" s="58"/>
      <c r="F278" s="58"/>
      <c r="G278" s="58"/>
      <c r="H278" s="11"/>
    </row>
    <row r="279" spans="1:8" x14ac:dyDescent="0.35">
      <c r="A279" s="17" t="s">
        <v>612</v>
      </c>
      <c r="D279" s="58"/>
      <c r="E279" s="58"/>
      <c r="F279" s="58"/>
      <c r="G279" s="58"/>
      <c r="H279" s="11"/>
    </row>
    <row r="280" spans="1:8" x14ac:dyDescent="0.35">
      <c r="A280" s="17" t="s">
        <v>613</v>
      </c>
      <c r="D280" s="58"/>
      <c r="E280" s="58"/>
      <c r="F280" s="58"/>
      <c r="G280" s="58"/>
      <c r="H280" s="11"/>
    </row>
    <row r="281" spans="1:8" x14ac:dyDescent="0.35">
      <c r="A281" s="17" t="s">
        <v>614</v>
      </c>
      <c r="D281" s="58"/>
      <c r="E281" s="58"/>
      <c r="F281" s="58"/>
      <c r="G281" s="58"/>
      <c r="H281" s="11"/>
    </row>
    <row r="282" spans="1:8" x14ac:dyDescent="0.35">
      <c r="A282" s="17" t="s">
        <v>615</v>
      </c>
      <c r="D282" s="58"/>
      <c r="E282" s="58"/>
      <c r="F282" s="58"/>
      <c r="G282" s="58"/>
      <c r="H282" s="11"/>
    </row>
    <row r="283" spans="1:8" x14ac:dyDescent="0.35">
      <c r="A283" s="17" t="s">
        <v>616</v>
      </c>
      <c r="D283" s="58"/>
      <c r="E283" s="58"/>
      <c r="F283" s="58"/>
      <c r="G283" s="58"/>
      <c r="H283" s="11"/>
    </row>
    <row r="284" spans="1:8" x14ac:dyDescent="0.35">
      <c r="A284" s="17" t="s">
        <v>617</v>
      </c>
      <c r="D284" s="58"/>
      <c r="E284" s="58"/>
      <c r="F284" s="58"/>
      <c r="G284" s="58"/>
      <c r="H284" s="11"/>
    </row>
    <row r="285" spans="1:8" ht="18.5" x14ac:dyDescent="0.35">
      <c r="A285" s="25"/>
      <c r="B285" s="25" t="s">
        <v>618</v>
      </c>
      <c r="C285" s="148"/>
      <c r="D285" s="25"/>
      <c r="E285" s="25"/>
      <c r="F285" s="26"/>
      <c r="G285" s="27"/>
      <c r="H285" s="11"/>
    </row>
    <row r="286" spans="1:8" x14ac:dyDescent="0.35">
      <c r="A286" s="377" t="s">
        <v>619</v>
      </c>
      <c r="B286" s="378"/>
      <c r="C286" s="379"/>
      <c r="D286" s="378"/>
      <c r="E286" s="378"/>
      <c r="F286" s="380"/>
      <c r="G286" s="378"/>
      <c r="H286" s="11"/>
    </row>
    <row r="287" spans="1:8" x14ac:dyDescent="0.35">
      <c r="A287" s="377" t="s">
        <v>620</v>
      </c>
      <c r="B287" s="378"/>
      <c r="C287" s="379"/>
      <c r="D287" s="378"/>
      <c r="E287" s="378"/>
      <c r="F287" s="380"/>
      <c r="G287" s="378"/>
      <c r="H287" s="11"/>
    </row>
    <row r="288" spans="1:8" x14ac:dyDescent="0.35">
      <c r="A288" s="17" t="s">
        <v>621</v>
      </c>
      <c r="B288" s="29" t="s">
        <v>622</v>
      </c>
      <c r="C288" s="151">
        <v>38</v>
      </c>
      <c r="D288" s="378"/>
      <c r="E288" s="41"/>
      <c r="F288" s="41"/>
      <c r="G288" s="41"/>
      <c r="H288" s="11"/>
    </row>
    <row r="289" spans="1:8" x14ac:dyDescent="0.35">
      <c r="A289" s="17" t="s">
        <v>623</v>
      </c>
      <c r="B289" s="29" t="s">
        <v>624</v>
      </c>
      <c r="C289" s="151">
        <v>39</v>
      </c>
      <c r="D289" s="41"/>
      <c r="E289" s="41"/>
      <c r="F289" s="41"/>
      <c r="H289" s="11"/>
    </row>
    <row r="290" spans="1:8" x14ac:dyDescent="0.35">
      <c r="A290" s="17" t="s">
        <v>625</v>
      </c>
      <c r="B290" s="29" t="s">
        <v>626</v>
      </c>
      <c r="C290" s="140" t="s">
        <v>627</v>
      </c>
      <c r="G290" s="381"/>
      <c r="H290" s="11"/>
    </row>
    <row r="291" spans="1:8" x14ac:dyDescent="0.35">
      <c r="A291" s="17" t="s">
        <v>628</v>
      </c>
      <c r="B291" s="29" t="s">
        <v>629</v>
      </c>
      <c r="C291" s="151" t="s">
        <v>738</v>
      </c>
      <c r="D291" s="352" t="s">
        <v>739</v>
      </c>
      <c r="G291" s="381"/>
      <c r="H291" s="11"/>
    </row>
    <row r="292" spans="1:8" x14ac:dyDescent="0.35">
      <c r="A292" s="17" t="s">
        <v>630</v>
      </c>
      <c r="B292" s="29" t="s">
        <v>631</v>
      </c>
      <c r="C292" s="151">
        <v>52</v>
      </c>
      <c r="E292" s="381"/>
      <c r="G292" s="381"/>
      <c r="H292" s="11"/>
    </row>
    <row r="293" spans="1:8" x14ac:dyDescent="0.35">
      <c r="A293" s="17" t="s">
        <v>632</v>
      </c>
      <c r="B293" s="29" t="s">
        <v>633</v>
      </c>
      <c r="C293" s="59" t="s">
        <v>740</v>
      </c>
      <c r="D293" s="352" t="s">
        <v>3051</v>
      </c>
      <c r="F293" s="352" t="s">
        <v>741</v>
      </c>
      <c r="G293" s="352" t="s">
        <v>742</v>
      </c>
      <c r="H293" s="11"/>
    </row>
    <row r="294" spans="1:8" x14ac:dyDescent="0.35">
      <c r="A294" s="17" t="s">
        <v>634</v>
      </c>
      <c r="B294" s="29" t="s">
        <v>635</v>
      </c>
      <c r="C294" s="59" t="s">
        <v>636</v>
      </c>
      <c r="H294" s="11"/>
    </row>
    <row r="295" spans="1:8" x14ac:dyDescent="0.35">
      <c r="A295" s="17" t="s">
        <v>637</v>
      </c>
      <c r="B295" s="29" t="s">
        <v>638</v>
      </c>
      <c r="C295" s="151" t="s">
        <v>743</v>
      </c>
      <c r="D295" s="352" t="s">
        <v>744</v>
      </c>
      <c r="F295" s="352" t="s">
        <v>745</v>
      </c>
      <c r="H295" s="11"/>
    </row>
    <row r="296" spans="1:8" x14ac:dyDescent="0.35">
      <c r="A296" s="17" t="s">
        <v>639</v>
      </c>
      <c r="B296" s="29" t="s">
        <v>640</v>
      </c>
      <c r="C296" s="151">
        <v>111</v>
      </c>
      <c r="E296" s="381"/>
      <c r="F296" s="381"/>
      <c r="H296" s="11"/>
    </row>
    <row r="297" spans="1:8" x14ac:dyDescent="0.35">
      <c r="A297" s="17" t="s">
        <v>641</v>
      </c>
      <c r="B297" s="29" t="s">
        <v>642</v>
      </c>
      <c r="C297" s="151">
        <v>163</v>
      </c>
      <c r="E297" s="381"/>
      <c r="F297" s="381"/>
      <c r="H297" s="11"/>
    </row>
    <row r="298" spans="1:8" x14ac:dyDescent="0.35">
      <c r="A298" s="17" t="s">
        <v>643</v>
      </c>
      <c r="B298" s="29" t="s">
        <v>644</v>
      </c>
      <c r="C298" s="151">
        <v>137</v>
      </c>
      <c r="E298" s="381"/>
      <c r="F298" s="381"/>
      <c r="H298" s="11"/>
    </row>
    <row r="299" spans="1:8" x14ac:dyDescent="0.35">
      <c r="A299" s="17" t="s">
        <v>645</v>
      </c>
      <c r="B299" s="29" t="s">
        <v>646</v>
      </c>
      <c r="C299" s="140"/>
      <c r="E299" s="381"/>
      <c r="H299" s="11"/>
    </row>
    <row r="300" spans="1:8" x14ac:dyDescent="0.35">
      <c r="A300" s="17" t="s">
        <v>647</v>
      </c>
      <c r="B300" s="29" t="s">
        <v>648</v>
      </c>
      <c r="C300" s="151" t="s">
        <v>649</v>
      </c>
      <c r="D300" s="352" t="s">
        <v>650</v>
      </c>
      <c r="F300" s="352" t="s">
        <v>3045</v>
      </c>
      <c r="H300" s="11"/>
    </row>
    <row r="301" spans="1:8" x14ac:dyDescent="0.35">
      <c r="A301" s="17" t="s">
        <v>651</v>
      </c>
      <c r="B301" s="29" t="s">
        <v>652</v>
      </c>
      <c r="C301" s="151" t="s">
        <v>653</v>
      </c>
      <c r="H301" s="11"/>
    </row>
    <row r="302" spans="1:8" x14ac:dyDescent="0.35">
      <c r="A302" s="17" t="s">
        <v>654</v>
      </c>
      <c r="B302" s="29" t="s">
        <v>655</v>
      </c>
      <c r="C302" s="151" t="s">
        <v>746</v>
      </c>
      <c r="H302" s="11"/>
    </row>
    <row r="303" spans="1:8" x14ac:dyDescent="0.35">
      <c r="A303" s="17" t="s">
        <v>657</v>
      </c>
      <c r="B303" s="29" t="s">
        <v>658</v>
      </c>
      <c r="C303" s="151">
        <v>65</v>
      </c>
      <c r="H303" s="11"/>
    </row>
    <row r="304" spans="1:8" x14ac:dyDescent="0.35">
      <c r="A304" s="17" t="s">
        <v>659</v>
      </c>
      <c r="B304" s="29" t="s">
        <v>660</v>
      </c>
      <c r="C304" s="151">
        <v>88</v>
      </c>
      <c r="E304" s="381"/>
      <c r="H304" s="11"/>
    </row>
    <row r="305" spans="1:8" x14ac:dyDescent="0.35">
      <c r="A305" s="17" t="s">
        <v>661</v>
      </c>
      <c r="B305" s="29" t="s">
        <v>662</v>
      </c>
      <c r="C305" s="151" t="s">
        <v>663</v>
      </c>
      <c r="E305" s="381"/>
      <c r="H305" s="11"/>
    </row>
    <row r="306" spans="1:8" x14ac:dyDescent="0.35">
      <c r="A306" s="17" t="s">
        <v>664</v>
      </c>
      <c r="B306" s="29" t="s">
        <v>665</v>
      </c>
      <c r="C306" s="151">
        <v>44</v>
      </c>
      <c r="E306" s="381"/>
      <c r="H306" s="11"/>
    </row>
    <row r="307" spans="1:8" x14ac:dyDescent="0.35">
      <c r="A307" s="17" t="s">
        <v>666</v>
      </c>
      <c r="B307" s="29" t="s">
        <v>667</v>
      </c>
      <c r="C307" s="151" t="s">
        <v>747</v>
      </c>
      <c r="D307" s="352" t="s">
        <v>748</v>
      </c>
      <c r="E307" s="381"/>
      <c r="F307" s="352" t="s">
        <v>749</v>
      </c>
      <c r="H307" s="11"/>
    </row>
    <row r="308" spans="1:8" x14ac:dyDescent="0.35">
      <c r="A308" s="17" t="s">
        <v>668</v>
      </c>
      <c r="B308" s="29"/>
      <c r="E308" s="381"/>
      <c r="H308" s="11"/>
    </row>
    <row r="309" spans="1:8" x14ac:dyDescent="0.35">
      <c r="A309" s="17" t="s">
        <v>669</v>
      </c>
      <c r="E309" s="381"/>
      <c r="H309" s="11"/>
    </row>
    <row r="310" spans="1:8" x14ac:dyDescent="0.35">
      <c r="A310" s="17" t="s">
        <v>670</v>
      </c>
      <c r="H310" s="11"/>
    </row>
    <row r="311" spans="1:8" ht="37" x14ac:dyDescent="0.35">
      <c r="A311" s="26"/>
      <c r="B311" s="25" t="s">
        <v>244</v>
      </c>
      <c r="C311" s="118"/>
      <c r="D311" s="26"/>
      <c r="E311" s="26"/>
      <c r="F311" s="26"/>
      <c r="G311" s="27"/>
      <c r="H311" s="11"/>
    </row>
    <row r="312" spans="1:8" x14ac:dyDescent="0.35">
      <c r="A312" s="17" t="s">
        <v>671</v>
      </c>
      <c r="B312" s="353" t="s">
        <v>672</v>
      </c>
      <c r="C312" s="115" t="s">
        <v>249</v>
      </c>
      <c r="H312" s="11"/>
    </row>
    <row r="313" spans="1:8" x14ac:dyDescent="0.35">
      <c r="A313" s="17" t="s">
        <v>673</v>
      </c>
      <c r="B313" s="353" t="s">
        <v>674</v>
      </c>
      <c r="C313" s="115" t="s">
        <v>249</v>
      </c>
      <c r="H313" s="11"/>
    </row>
    <row r="314" spans="1:8" x14ac:dyDescent="0.35">
      <c r="A314" s="17" t="s">
        <v>675</v>
      </c>
      <c r="B314" s="353" t="s">
        <v>676</v>
      </c>
      <c r="C314" s="115" t="s">
        <v>249</v>
      </c>
      <c r="H314" s="11"/>
    </row>
    <row r="315" spans="1:8" x14ac:dyDescent="0.35">
      <c r="A315" s="17" t="s">
        <v>677</v>
      </c>
      <c r="B315" s="353"/>
      <c r="C315" s="151"/>
      <c r="H315" s="11"/>
    </row>
    <row r="316" spans="1:8" x14ac:dyDescent="0.35">
      <c r="A316" s="17" t="s">
        <v>678</v>
      </c>
      <c r="B316" s="353"/>
      <c r="C316" s="151"/>
      <c r="H316" s="11"/>
    </row>
    <row r="317" spans="1:8" x14ac:dyDescent="0.35">
      <c r="A317" s="17" t="s">
        <v>679</v>
      </c>
      <c r="B317" s="353"/>
      <c r="C317" s="151"/>
      <c r="H317" s="11"/>
    </row>
    <row r="318" spans="1:8" x14ac:dyDescent="0.35">
      <c r="A318" s="17" t="s">
        <v>680</v>
      </c>
      <c r="B318" s="353"/>
      <c r="C318" s="151"/>
      <c r="H318" s="11"/>
    </row>
    <row r="319" spans="1:8" ht="18.5" x14ac:dyDescent="0.35">
      <c r="A319" s="26"/>
      <c r="B319" s="25" t="s">
        <v>245</v>
      </c>
      <c r="C319" s="118"/>
      <c r="D319" s="26"/>
      <c r="E319" s="26"/>
      <c r="F319" s="26"/>
      <c r="G319" s="27"/>
      <c r="H319" s="11"/>
    </row>
    <row r="320" spans="1:8" x14ac:dyDescent="0.35">
      <c r="A320" s="34"/>
      <c r="B320" s="35" t="s">
        <v>681</v>
      </c>
      <c r="C320" s="119"/>
      <c r="D320" s="34"/>
      <c r="E320" s="36"/>
      <c r="F320" s="37"/>
      <c r="G320" s="37"/>
      <c r="H320" s="11"/>
    </row>
    <row r="321" spans="1:8" x14ac:dyDescent="0.35">
      <c r="A321" s="17" t="s">
        <v>682</v>
      </c>
      <c r="B321" s="29" t="s">
        <v>683</v>
      </c>
      <c r="C321" s="382"/>
      <c r="H321" s="11"/>
    </row>
    <row r="322" spans="1:8" x14ac:dyDescent="0.35">
      <c r="A322" s="17" t="s">
        <v>684</v>
      </c>
      <c r="B322" s="29" t="s">
        <v>685</v>
      </c>
      <c r="C322" s="382"/>
      <c r="H322" s="11"/>
    </row>
    <row r="323" spans="1:8" x14ac:dyDescent="0.35">
      <c r="A323" s="17" t="s">
        <v>686</v>
      </c>
      <c r="B323" s="29" t="s">
        <v>687</v>
      </c>
      <c r="C323" s="382"/>
      <c r="H323" s="11"/>
    </row>
    <row r="324" spans="1:8" x14ac:dyDescent="0.35">
      <c r="A324" s="17" t="s">
        <v>688</v>
      </c>
      <c r="B324" s="29" t="s">
        <v>689</v>
      </c>
      <c r="H324" s="11"/>
    </row>
    <row r="325" spans="1:8" x14ac:dyDescent="0.35">
      <c r="A325" s="17" t="s">
        <v>690</v>
      </c>
      <c r="B325" s="29" t="s">
        <v>691</v>
      </c>
      <c r="H325" s="11"/>
    </row>
    <row r="326" spans="1:8" x14ac:dyDescent="0.35">
      <c r="A326" s="17" t="s">
        <v>692</v>
      </c>
      <c r="B326" s="29" t="s">
        <v>693</v>
      </c>
      <c r="H326" s="11"/>
    </row>
    <row r="327" spans="1:8" x14ac:dyDescent="0.35">
      <c r="A327" s="17" t="s">
        <v>694</v>
      </c>
      <c r="B327" s="29" t="s">
        <v>695</v>
      </c>
      <c r="H327" s="11"/>
    </row>
    <row r="328" spans="1:8" x14ac:dyDescent="0.35">
      <c r="A328" s="17" t="s">
        <v>696</v>
      </c>
      <c r="B328" s="29" t="s">
        <v>697</v>
      </c>
      <c r="H328" s="11"/>
    </row>
    <row r="329" spans="1:8" x14ac:dyDescent="0.35">
      <c r="A329" s="17" t="s">
        <v>698</v>
      </c>
      <c r="B329" s="29" t="s">
        <v>699</v>
      </c>
      <c r="H329" s="11"/>
    </row>
    <row r="330" spans="1:8" x14ac:dyDescent="0.35">
      <c r="A330" s="17" t="s">
        <v>700</v>
      </c>
      <c r="B330" s="48" t="s">
        <v>701</v>
      </c>
      <c r="H330" s="11"/>
    </row>
    <row r="331" spans="1:8" x14ac:dyDescent="0.35">
      <c r="A331" s="17" t="s">
        <v>702</v>
      </c>
      <c r="B331" s="48" t="s">
        <v>701</v>
      </c>
      <c r="H331" s="11"/>
    </row>
    <row r="332" spans="1:8" x14ac:dyDescent="0.35">
      <c r="A332" s="17" t="s">
        <v>703</v>
      </c>
      <c r="B332" s="48" t="s">
        <v>701</v>
      </c>
      <c r="H332" s="11"/>
    </row>
    <row r="333" spans="1:8" x14ac:dyDescent="0.35">
      <c r="A333" s="17" t="s">
        <v>704</v>
      </c>
      <c r="B333" s="48" t="s">
        <v>701</v>
      </c>
      <c r="H333" s="11"/>
    </row>
    <row r="334" spans="1:8" x14ac:dyDescent="0.35">
      <c r="A334" s="17" t="s">
        <v>705</v>
      </c>
      <c r="B334" s="48" t="s">
        <v>701</v>
      </c>
      <c r="H334" s="11"/>
    </row>
    <row r="335" spans="1:8" x14ac:dyDescent="0.35">
      <c r="A335" s="17" t="s">
        <v>706</v>
      </c>
      <c r="B335" s="48" t="s">
        <v>701</v>
      </c>
      <c r="H335" s="11"/>
    </row>
    <row r="336" spans="1:8" x14ac:dyDescent="0.35">
      <c r="A336" s="17" t="s">
        <v>707</v>
      </c>
      <c r="B336" s="48" t="s">
        <v>701</v>
      </c>
      <c r="H336" s="11"/>
    </row>
    <row r="337" spans="1:8" x14ac:dyDescent="0.35">
      <c r="A337" s="17" t="s">
        <v>708</v>
      </c>
      <c r="B337" s="48" t="s">
        <v>701</v>
      </c>
      <c r="H337" s="11"/>
    </row>
    <row r="338" spans="1:8" x14ac:dyDescent="0.35">
      <c r="A338" s="17" t="s">
        <v>709</v>
      </c>
      <c r="B338" s="48" t="s">
        <v>701</v>
      </c>
      <c r="H338" s="11"/>
    </row>
    <row r="339" spans="1:8" x14ac:dyDescent="0.35">
      <c r="A339" s="17" t="s">
        <v>710</v>
      </c>
      <c r="B339" s="48" t="s">
        <v>701</v>
      </c>
      <c r="H339" s="11"/>
    </row>
    <row r="340" spans="1:8" x14ac:dyDescent="0.35">
      <c r="A340" s="17" t="s">
        <v>711</v>
      </c>
      <c r="B340" s="48" t="s">
        <v>701</v>
      </c>
      <c r="H340" s="11"/>
    </row>
    <row r="341" spans="1:8" x14ac:dyDescent="0.35">
      <c r="A341" s="17" t="s">
        <v>712</v>
      </c>
      <c r="B341" s="48" t="s">
        <v>701</v>
      </c>
      <c r="H341" s="11"/>
    </row>
    <row r="342" spans="1:8" x14ac:dyDescent="0.35">
      <c r="A342" s="17" t="s">
        <v>713</v>
      </c>
      <c r="B342" s="48" t="s">
        <v>701</v>
      </c>
      <c r="H342" s="11"/>
    </row>
    <row r="343" spans="1:8" x14ac:dyDescent="0.35">
      <c r="A343" s="17" t="s">
        <v>714</v>
      </c>
      <c r="B343" s="48" t="s">
        <v>701</v>
      </c>
      <c r="H343" s="11"/>
    </row>
    <row r="344" spans="1:8" x14ac:dyDescent="0.35">
      <c r="A344" s="17" t="s">
        <v>715</v>
      </c>
      <c r="B344" s="48" t="s">
        <v>701</v>
      </c>
      <c r="H344" s="11"/>
    </row>
    <row r="345" spans="1:8" x14ac:dyDescent="0.35">
      <c r="A345" s="17" t="s">
        <v>716</v>
      </c>
      <c r="B345" s="48" t="s">
        <v>701</v>
      </c>
      <c r="H345" s="11"/>
    </row>
    <row r="346" spans="1:8" x14ac:dyDescent="0.35">
      <c r="A346" s="17" t="s">
        <v>717</v>
      </c>
      <c r="B346" s="48" t="s">
        <v>701</v>
      </c>
      <c r="H346" s="11"/>
    </row>
    <row r="347" spans="1:8" x14ac:dyDescent="0.35">
      <c r="A347" s="17" t="s">
        <v>718</v>
      </c>
      <c r="B347" s="48" t="s">
        <v>701</v>
      </c>
      <c r="H347" s="11"/>
    </row>
    <row r="348" spans="1:8" x14ac:dyDescent="0.35">
      <c r="A348" s="17" t="s">
        <v>719</v>
      </c>
      <c r="B348" s="48" t="s">
        <v>701</v>
      </c>
      <c r="H348" s="11"/>
    </row>
    <row r="349" spans="1:8" x14ac:dyDescent="0.35">
      <c r="A349" s="17" t="s">
        <v>720</v>
      </c>
      <c r="B349" s="48" t="s">
        <v>701</v>
      </c>
      <c r="H349" s="11"/>
    </row>
    <row r="350" spans="1:8" x14ac:dyDescent="0.35">
      <c r="A350" s="17" t="s">
        <v>721</v>
      </c>
      <c r="B350" s="48" t="s">
        <v>701</v>
      </c>
      <c r="H350" s="11"/>
    </row>
    <row r="351" spans="1:8" x14ac:dyDescent="0.35">
      <c r="A351" s="17" t="s">
        <v>722</v>
      </c>
      <c r="B351" s="48" t="s">
        <v>701</v>
      </c>
      <c r="H351" s="11"/>
    </row>
    <row r="352" spans="1:8" x14ac:dyDescent="0.35">
      <c r="A352" s="17" t="s">
        <v>723</v>
      </c>
      <c r="B352" s="48" t="s">
        <v>701</v>
      </c>
      <c r="H352" s="11"/>
    </row>
    <row r="353" spans="1:8" x14ac:dyDescent="0.35">
      <c r="A353" s="17" t="s">
        <v>724</v>
      </c>
      <c r="B353" s="48" t="s">
        <v>701</v>
      </c>
      <c r="H353" s="11"/>
    </row>
    <row r="354" spans="1:8" x14ac:dyDescent="0.35">
      <c r="A354" s="17" t="s">
        <v>725</v>
      </c>
      <c r="B354" s="48" t="s">
        <v>701</v>
      </c>
      <c r="H354" s="11"/>
    </row>
    <row r="355" spans="1:8" x14ac:dyDescent="0.35">
      <c r="A355" s="17" t="s">
        <v>726</v>
      </c>
      <c r="B355" s="48" t="s">
        <v>701</v>
      </c>
      <c r="H355" s="11"/>
    </row>
    <row r="356" spans="1:8" x14ac:dyDescent="0.35">
      <c r="A356" s="17" t="s">
        <v>727</v>
      </c>
      <c r="B356" s="48" t="s">
        <v>701</v>
      </c>
      <c r="H356" s="11"/>
    </row>
    <row r="357" spans="1:8" x14ac:dyDescent="0.35">
      <c r="A357" s="17" t="s">
        <v>728</v>
      </c>
      <c r="B357" s="48" t="s">
        <v>701</v>
      </c>
      <c r="H357" s="11"/>
    </row>
    <row r="358" spans="1:8" x14ac:dyDescent="0.35">
      <c r="A358" s="17" t="s">
        <v>729</v>
      </c>
      <c r="B358" s="48" t="s">
        <v>701</v>
      </c>
      <c r="H358" s="11"/>
    </row>
    <row r="359" spans="1:8" x14ac:dyDescent="0.35">
      <c r="A359" s="17" t="s">
        <v>730</v>
      </c>
      <c r="B359" s="48" t="s">
        <v>701</v>
      </c>
      <c r="H359" s="11"/>
    </row>
    <row r="360" spans="1:8" x14ac:dyDescent="0.35">
      <c r="A360" s="17" t="s">
        <v>731</v>
      </c>
      <c r="B360" s="48" t="s">
        <v>701</v>
      </c>
      <c r="H360" s="11"/>
    </row>
    <row r="361" spans="1:8" x14ac:dyDescent="0.35">
      <c r="A361" s="17" t="s">
        <v>732</v>
      </c>
      <c r="B361" s="48" t="s">
        <v>701</v>
      </c>
      <c r="H361" s="11"/>
    </row>
    <row r="362" spans="1:8" x14ac:dyDescent="0.35">
      <c r="A362" s="17" t="s">
        <v>733</v>
      </c>
      <c r="B362" s="48" t="s">
        <v>701</v>
      </c>
      <c r="H362" s="11"/>
    </row>
    <row r="363" spans="1:8" x14ac:dyDescent="0.35">
      <c r="A363" s="17" t="s">
        <v>734</v>
      </c>
      <c r="B363" s="48" t="s">
        <v>701</v>
      </c>
      <c r="H363" s="11"/>
    </row>
    <row r="364" spans="1:8" x14ac:dyDescent="0.35">
      <c r="A364" s="17" t="s">
        <v>735</v>
      </c>
      <c r="B364" s="48" t="s">
        <v>701</v>
      </c>
      <c r="H364" s="11"/>
    </row>
    <row r="365" spans="1:8" x14ac:dyDescent="0.35">
      <c r="A365" s="17" t="s">
        <v>736</v>
      </c>
      <c r="B365" s="48" t="s">
        <v>701</v>
      </c>
      <c r="H365" s="11"/>
    </row>
    <row r="366" spans="1:8" x14ac:dyDescent="0.35">
      <c r="H366" s="11"/>
    </row>
    <row r="367" spans="1:8" x14ac:dyDescent="0.35">
      <c r="H367" s="11"/>
    </row>
    <row r="368" spans="1:8" x14ac:dyDescent="0.35">
      <c r="H368" s="11"/>
    </row>
    <row r="369" spans="1:8" x14ac:dyDescent="0.35">
      <c r="A369" s="39"/>
      <c r="B369" s="39"/>
      <c r="C369" s="124"/>
      <c r="D369" s="39"/>
      <c r="E369" s="39"/>
      <c r="F369" s="39"/>
      <c r="G369" s="39"/>
      <c r="H369" s="11"/>
    </row>
    <row r="370" spans="1:8" x14ac:dyDescent="0.35">
      <c r="A370" s="39"/>
      <c r="B370" s="39"/>
      <c r="C370" s="124"/>
      <c r="D370" s="39"/>
      <c r="E370" s="39"/>
      <c r="F370" s="39"/>
      <c r="G370" s="39"/>
      <c r="H370" s="11"/>
    </row>
    <row r="371" spans="1:8" x14ac:dyDescent="0.35">
      <c r="A371" s="39"/>
      <c r="B371" s="39"/>
      <c r="C371" s="124"/>
      <c r="D371" s="39"/>
      <c r="E371" s="39"/>
      <c r="F371" s="39"/>
      <c r="G371" s="39"/>
      <c r="H371" s="11"/>
    </row>
    <row r="372" spans="1:8" x14ac:dyDescent="0.35">
      <c r="A372" s="39"/>
      <c r="B372" s="39"/>
      <c r="C372" s="124"/>
      <c r="D372" s="39"/>
      <c r="E372" s="39"/>
      <c r="F372" s="39"/>
      <c r="G372" s="39"/>
      <c r="H372" s="11"/>
    </row>
    <row r="373" spans="1:8" x14ac:dyDescent="0.35">
      <c r="A373" s="39"/>
      <c r="B373" s="39"/>
      <c r="C373" s="124"/>
      <c r="D373" s="39"/>
      <c r="E373" s="39"/>
      <c r="F373" s="39"/>
      <c r="G373" s="39"/>
      <c r="H373" s="11"/>
    </row>
    <row r="374" spans="1:8" x14ac:dyDescent="0.35">
      <c r="A374" s="39"/>
      <c r="B374" s="39"/>
      <c r="C374" s="124"/>
      <c r="D374" s="39"/>
      <c r="E374" s="39"/>
      <c r="F374" s="39"/>
      <c r="G374" s="39"/>
      <c r="H374" s="11"/>
    </row>
    <row r="375" spans="1:8" x14ac:dyDescent="0.35">
      <c r="A375" s="39"/>
      <c r="B375" s="39"/>
      <c r="C375" s="124"/>
      <c r="D375" s="39"/>
      <c r="E375" s="39"/>
      <c r="F375" s="39"/>
      <c r="G375" s="39"/>
      <c r="H375" s="11"/>
    </row>
    <row r="376" spans="1:8" x14ac:dyDescent="0.35">
      <c r="A376" s="39"/>
      <c r="B376" s="39"/>
      <c r="C376" s="124"/>
      <c r="D376" s="39"/>
      <c r="E376" s="39"/>
      <c r="F376" s="39"/>
      <c r="G376" s="39"/>
      <c r="H376" s="11"/>
    </row>
    <row r="377" spans="1:8" x14ac:dyDescent="0.35">
      <c r="A377" s="39"/>
      <c r="B377" s="39"/>
      <c r="C377" s="124"/>
      <c r="D377" s="39"/>
      <c r="E377" s="39"/>
      <c r="F377" s="39"/>
      <c r="G377" s="39"/>
      <c r="H377" s="11"/>
    </row>
    <row r="378" spans="1:8" x14ac:dyDescent="0.35">
      <c r="A378" s="39"/>
      <c r="B378" s="39"/>
      <c r="C378" s="124"/>
      <c r="D378" s="39"/>
      <c r="E378" s="39"/>
      <c r="F378" s="39"/>
      <c r="G378" s="39"/>
      <c r="H378" s="11"/>
    </row>
    <row r="379" spans="1:8" x14ac:dyDescent="0.35">
      <c r="A379" s="39"/>
      <c r="B379" s="39"/>
      <c r="C379" s="124"/>
      <c r="D379" s="39"/>
      <c r="E379" s="39"/>
      <c r="F379" s="39"/>
      <c r="G379" s="39"/>
      <c r="H379" s="11"/>
    </row>
    <row r="380" spans="1:8" x14ac:dyDescent="0.35">
      <c r="A380" s="39"/>
      <c r="B380" s="39"/>
      <c r="C380" s="124"/>
      <c r="D380" s="39"/>
      <c r="E380" s="39"/>
      <c r="F380" s="39"/>
      <c r="G380" s="39"/>
      <c r="H380" s="11"/>
    </row>
    <row r="381" spans="1:8" x14ac:dyDescent="0.35">
      <c r="A381" s="39"/>
      <c r="B381" s="39"/>
      <c r="C381" s="124"/>
      <c r="D381" s="39"/>
      <c r="E381" s="39"/>
      <c r="F381" s="39"/>
      <c r="G381" s="39"/>
      <c r="H381" s="11"/>
    </row>
    <row r="382" spans="1:8" x14ac:dyDescent="0.35">
      <c r="A382" s="39"/>
      <c r="B382" s="39"/>
      <c r="C382" s="124"/>
      <c r="D382" s="39"/>
      <c r="E382" s="39"/>
      <c r="F382" s="39"/>
      <c r="G382" s="39"/>
      <c r="H382" s="11"/>
    </row>
    <row r="383" spans="1:8" x14ac:dyDescent="0.35">
      <c r="A383" s="39"/>
      <c r="B383" s="39"/>
      <c r="C383" s="124"/>
      <c r="D383" s="39"/>
      <c r="E383" s="39"/>
      <c r="F383" s="39"/>
      <c r="G383" s="39"/>
      <c r="H383" s="11"/>
    </row>
    <row r="384" spans="1:8" x14ac:dyDescent="0.35">
      <c r="A384" s="39"/>
      <c r="B384" s="39"/>
      <c r="C384" s="124"/>
      <c r="D384" s="39"/>
      <c r="E384" s="39"/>
      <c r="F384" s="39"/>
      <c r="G384" s="39"/>
      <c r="H384" s="11"/>
    </row>
    <row r="385" spans="1:8" x14ac:dyDescent="0.35">
      <c r="A385" s="39"/>
      <c r="B385" s="39"/>
      <c r="C385" s="124"/>
      <c r="D385" s="39"/>
      <c r="E385" s="39"/>
      <c r="F385" s="39"/>
      <c r="G385" s="39"/>
      <c r="H385" s="11"/>
    </row>
    <row r="386" spans="1:8" x14ac:dyDescent="0.35">
      <c r="A386" s="39"/>
      <c r="B386" s="39"/>
      <c r="C386" s="124"/>
      <c r="D386" s="39"/>
      <c r="E386" s="39"/>
      <c r="F386" s="39"/>
      <c r="G386" s="39"/>
      <c r="H386" s="11"/>
    </row>
    <row r="387" spans="1:8" x14ac:dyDescent="0.35">
      <c r="A387" s="39"/>
      <c r="B387" s="39"/>
      <c r="C387" s="124"/>
      <c r="D387" s="39"/>
      <c r="E387" s="39"/>
      <c r="F387" s="39"/>
      <c r="G387" s="39"/>
      <c r="H387" s="11"/>
    </row>
    <row r="388" spans="1:8" x14ac:dyDescent="0.35">
      <c r="A388" s="39"/>
      <c r="B388" s="39"/>
      <c r="C388" s="124"/>
      <c r="D388" s="39"/>
      <c r="E388" s="39"/>
      <c r="F388" s="39"/>
      <c r="G388" s="39"/>
      <c r="H388" s="11"/>
    </row>
    <row r="389" spans="1:8" x14ac:dyDescent="0.35">
      <c r="A389" s="39"/>
      <c r="B389" s="39"/>
      <c r="C389" s="124"/>
      <c r="D389" s="39"/>
      <c r="E389" s="39"/>
      <c r="F389" s="39"/>
      <c r="G389" s="39"/>
      <c r="H389" s="11"/>
    </row>
    <row r="390" spans="1:8" x14ac:dyDescent="0.35">
      <c r="A390" s="39"/>
      <c r="B390" s="39"/>
      <c r="C390" s="124"/>
      <c r="D390" s="39"/>
      <c r="E390" s="39"/>
      <c r="F390" s="39"/>
      <c r="G390" s="39"/>
      <c r="H390" s="11"/>
    </row>
    <row r="391" spans="1:8" x14ac:dyDescent="0.35">
      <c r="A391" s="39"/>
      <c r="B391" s="39"/>
      <c r="C391" s="124"/>
      <c r="D391" s="39"/>
      <c r="E391" s="39"/>
      <c r="F391" s="39"/>
      <c r="G391" s="39"/>
      <c r="H391" s="11"/>
    </row>
    <row r="392" spans="1:8" x14ac:dyDescent="0.35">
      <c r="A392" s="39"/>
      <c r="B392" s="39"/>
      <c r="C392" s="124"/>
      <c r="D392" s="39"/>
      <c r="E392" s="39"/>
      <c r="F392" s="39"/>
      <c r="G392" s="39"/>
      <c r="H392" s="11"/>
    </row>
    <row r="393" spans="1:8" x14ac:dyDescent="0.35">
      <c r="A393" s="39"/>
      <c r="B393" s="39"/>
      <c r="C393" s="124"/>
      <c r="D393" s="39"/>
      <c r="E393" s="39"/>
      <c r="F393" s="39"/>
      <c r="G393" s="39"/>
      <c r="H393" s="11"/>
    </row>
    <row r="394" spans="1:8" x14ac:dyDescent="0.35">
      <c r="A394" s="39"/>
      <c r="B394" s="39"/>
      <c r="C394" s="124"/>
      <c r="D394" s="39"/>
      <c r="E394" s="39"/>
      <c r="F394" s="39"/>
      <c r="G394" s="39"/>
      <c r="H394" s="11"/>
    </row>
    <row r="395" spans="1:8" x14ac:dyDescent="0.35">
      <c r="A395" s="39"/>
      <c r="B395" s="39"/>
      <c r="C395" s="124"/>
      <c r="D395" s="39"/>
      <c r="E395" s="39"/>
      <c r="F395" s="39"/>
      <c r="G395" s="39"/>
      <c r="H395" s="11"/>
    </row>
    <row r="396" spans="1:8" x14ac:dyDescent="0.35">
      <c r="A396" s="39"/>
      <c r="B396" s="39"/>
      <c r="C396" s="124"/>
      <c r="D396" s="39"/>
      <c r="E396" s="39"/>
      <c r="F396" s="39"/>
      <c r="G396" s="39"/>
      <c r="H396" s="11"/>
    </row>
    <row r="397" spans="1:8" x14ac:dyDescent="0.35">
      <c r="A397" s="39"/>
      <c r="B397" s="39"/>
      <c r="C397" s="124"/>
      <c r="D397" s="39"/>
      <c r="E397" s="39"/>
      <c r="F397" s="39"/>
      <c r="G397" s="39"/>
      <c r="H397" s="11"/>
    </row>
    <row r="398" spans="1:8" x14ac:dyDescent="0.35">
      <c r="A398" s="39"/>
      <c r="B398" s="39"/>
      <c r="C398" s="124"/>
      <c r="D398" s="39"/>
      <c r="E398" s="39"/>
      <c r="F398" s="39"/>
      <c r="G398" s="39"/>
      <c r="H398" s="11"/>
    </row>
    <row r="399" spans="1:8" x14ac:dyDescent="0.35">
      <c r="A399" s="39"/>
      <c r="B399" s="39"/>
      <c r="C399" s="124"/>
      <c r="D399" s="39"/>
      <c r="E399" s="39"/>
      <c r="F399" s="39"/>
      <c r="G399" s="39"/>
      <c r="H399" s="11"/>
    </row>
    <row r="400" spans="1:8" x14ac:dyDescent="0.35">
      <c r="A400" s="39"/>
      <c r="B400" s="39"/>
      <c r="C400" s="124"/>
      <c r="D400" s="39"/>
      <c r="E400" s="39"/>
      <c r="F400" s="39"/>
      <c r="G400" s="39"/>
      <c r="H400" s="11"/>
    </row>
    <row r="401" spans="1:8" x14ac:dyDescent="0.35">
      <c r="A401" s="39"/>
      <c r="B401" s="39"/>
      <c r="C401" s="124"/>
      <c r="D401" s="39"/>
      <c r="E401" s="39"/>
      <c r="F401" s="39"/>
      <c r="G401" s="39"/>
      <c r="H401" s="11"/>
    </row>
    <row r="402" spans="1:8" x14ac:dyDescent="0.35">
      <c r="A402" s="39"/>
      <c r="B402" s="39"/>
      <c r="C402" s="124"/>
      <c r="D402" s="39"/>
      <c r="E402" s="39"/>
      <c r="F402" s="39"/>
      <c r="G402" s="39"/>
      <c r="H402" s="11"/>
    </row>
    <row r="403" spans="1:8" x14ac:dyDescent="0.35">
      <c r="A403" s="39"/>
      <c r="B403" s="39"/>
      <c r="C403" s="124"/>
      <c r="D403" s="39"/>
      <c r="E403" s="39"/>
      <c r="F403" s="39"/>
      <c r="G403" s="39"/>
      <c r="H403" s="11"/>
    </row>
    <row r="404" spans="1:8" x14ac:dyDescent="0.35">
      <c r="A404" s="39"/>
      <c r="B404" s="39"/>
      <c r="C404" s="124"/>
      <c r="D404" s="39"/>
      <c r="E404" s="39"/>
      <c r="F404" s="39"/>
      <c r="G404" s="39"/>
      <c r="H404" s="11"/>
    </row>
    <row r="405" spans="1:8" x14ac:dyDescent="0.35">
      <c r="A405" s="39"/>
      <c r="B405" s="39"/>
      <c r="C405" s="124"/>
      <c r="D405" s="39"/>
      <c r="E405" s="39"/>
      <c r="F405" s="39"/>
      <c r="G405" s="39"/>
      <c r="H405" s="11"/>
    </row>
    <row r="406" spans="1:8" x14ac:dyDescent="0.35">
      <c r="A406" s="39"/>
      <c r="B406" s="39"/>
      <c r="C406" s="124"/>
      <c r="D406" s="39"/>
      <c r="E406" s="39"/>
      <c r="F406" s="39"/>
      <c r="G406" s="39"/>
      <c r="H406" s="11"/>
    </row>
    <row r="407" spans="1:8" x14ac:dyDescent="0.35">
      <c r="A407" s="39"/>
      <c r="B407" s="39"/>
      <c r="C407" s="124"/>
      <c r="D407" s="39"/>
      <c r="E407" s="39"/>
      <c r="F407" s="39"/>
      <c r="G407" s="39"/>
      <c r="H407" s="11"/>
    </row>
    <row r="408" spans="1:8" x14ac:dyDescent="0.35">
      <c r="A408" s="39"/>
      <c r="B408" s="39"/>
      <c r="C408" s="124"/>
      <c r="D408" s="39"/>
      <c r="E408" s="39"/>
      <c r="F408" s="39"/>
      <c r="G408" s="39"/>
      <c r="H408" s="11"/>
    </row>
    <row r="409" spans="1:8" x14ac:dyDescent="0.35">
      <c r="A409" s="39"/>
      <c r="B409" s="39"/>
      <c r="C409" s="124"/>
      <c r="D409" s="39"/>
      <c r="E409" s="39"/>
      <c r="F409" s="39"/>
      <c r="G409" s="39"/>
      <c r="H409" s="11"/>
    </row>
    <row r="410" spans="1:8" x14ac:dyDescent="0.35">
      <c r="A410" s="39"/>
      <c r="B410" s="39"/>
      <c r="C410" s="124"/>
      <c r="D410" s="39"/>
      <c r="E410" s="39"/>
      <c r="F410" s="39"/>
      <c r="G410" s="39"/>
      <c r="H410" s="11"/>
    </row>
    <row r="411" spans="1:8" x14ac:dyDescent="0.35">
      <c r="A411" s="39"/>
      <c r="B411" s="39"/>
      <c r="C411" s="124"/>
      <c r="D411" s="39"/>
      <c r="E411" s="39"/>
      <c r="F411" s="39"/>
      <c r="G411" s="39"/>
      <c r="H411" s="11"/>
    </row>
    <row r="412" spans="1:8" x14ac:dyDescent="0.35">
      <c r="A412" s="39"/>
      <c r="B412" s="39"/>
      <c r="C412" s="124"/>
      <c r="D412" s="39"/>
      <c r="E412" s="39"/>
      <c r="F412" s="39"/>
      <c r="G412" s="39"/>
      <c r="H412" s="11"/>
    </row>
    <row r="413" spans="1:8" x14ac:dyDescent="0.35">
      <c r="A413" s="39"/>
      <c r="B413" s="39"/>
      <c r="C413" s="124"/>
      <c r="D413" s="39"/>
      <c r="E413" s="39"/>
      <c r="F413" s="39"/>
      <c r="G413" s="39"/>
      <c r="H413" s="11"/>
    </row>
  </sheetData>
  <protectedRanges>
    <protectedRange sqref="C315:C318 F313:G318 B315:B318 D313:D318"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C312:C314 F321:G365 B321:E365" name="Range11"/>
    <protectedRange sqref="F45:G48 C39 B49:G51" name="Range13"/>
  </protectedRanges>
  <phoneticPr fontId="48"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EE70FBB2-A5B3-40D3-8475-180FFB88B5E0}"/>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topLeftCell="A36" zoomScale="75" zoomScaleNormal="75" workbookViewId="0"/>
  </sheetViews>
  <sheetFormatPr defaultRowHeight="14.5" x14ac:dyDescent="0.35"/>
  <cols>
    <col min="1" max="1" width="13.81640625" style="17" customWidth="1"/>
    <col min="2" max="2" width="55.90625" style="17" customWidth="1"/>
    <col min="3" max="3" width="0.54296875" style="156" customWidth="1"/>
    <col min="4" max="4" width="50.54296875" style="115" bestFit="1" customWidth="1"/>
    <col min="5" max="5" width="40.81640625" style="115" customWidth="1"/>
    <col min="6" max="6" width="6.7265625" style="115" customWidth="1"/>
    <col min="7" max="7" width="41.54296875" style="115" customWidth="1"/>
    <col min="8" max="8" width="41.54296875" style="11" customWidth="1"/>
    <col min="9" max="9" width="13.1796875" bestFit="1" customWidth="1"/>
  </cols>
  <sheetData>
    <row r="1" spans="1:8" ht="31" x14ac:dyDescent="0.35">
      <c r="A1" s="10" t="s">
        <v>750</v>
      </c>
      <c r="B1" s="10"/>
      <c r="C1" s="153"/>
      <c r="D1" s="112"/>
      <c r="E1" s="112"/>
      <c r="F1" s="112"/>
      <c r="G1" s="12" t="s">
        <v>3086</v>
      </c>
    </row>
    <row r="2" spans="1:8" ht="15" thickBot="1" x14ac:dyDescent="0.4">
      <c r="A2" s="11"/>
      <c r="B2" s="11"/>
      <c r="C2" s="154"/>
      <c r="D2" s="112"/>
      <c r="E2" s="112"/>
      <c r="F2" s="112"/>
      <c r="G2" s="112"/>
    </row>
    <row r="3" spans="1:8" ht="19" thickBot="1" x14ac:dyDescent="0.4">
      <c r="A3" s="14"/>
      <c r="B3" s="15" t="s">
        <v>236</v>
      </c>
      <c r="C3" s="155"/>
      <c r="D3" s="113" t="s">
        <v>2684</v>
      </c>
      <c r="E3" s="114"/>
      <c r="F3" s="114"/>
      <c r="G3" s="112"/>
      <c r="H3" s="14"/>
    </row>
    <row r="4" spans="1:8" ht="15" thickBot="1" x14ac:dyDescent="0.4"/>
    <row r="5" spans="1:8" ht="18.5" x14ac:dyDescent="0.35">
      <c r="A5" s="18"/>
      <c r="B5" s="19" t="s">
        <v>751</v>
      </c>
      <c r="C5" s="157"/>
      <c r="D5" s="116"/>
      <c r="F5" s="117"/>
      <c r="G5" s="117"/>
    </row>
    <row r="6" spans="1:8" x14ac:dyDescent="0.35">
      <c r="B6" s="61" t="s">
        <v>752</v>
      </c>
      <c r="C6" s="158"/>
    </row>
    <row r="7" spans="1:8" x14ac:dyDescent="0.35">
      <c r="B7" s="199" t="s">
        <v>753</v>
      </c>
      <c r="C7" s="159"/>
    </row>
    <row r="8" spans="1:8" ht="15" thickBot="1" x14ac:dyDescent="0.4">
      <c r="B8" s="198" t="s">
        <v>754</v>
      </c>
      <c r="C8" s="159"/>
    </row>
    <row r="9" spans="1:8" x14ac:dyDescent="0.35">
      <c r="B9" s="62"/>
      <c r="C9" s="160"/>
    </row>
    <row r="10" spans="1:8" ht="37" x14ac:dyDescent="0.35">
      <c r="A10" s="25" t="s">
        <v>246</v>
      </c>
      <c r="B10" s="25" t="s">
        <v>752</v>
      </c>
      <c r="C10" s="155"/>
      <c r="D10" s="118"/>
      <c r="E10" s="118"/>
      <c r="F10" s="118"/>
      <c r="G10" s="118"/>
      <c r="H10" s="27"/>
    </row>
    <row r="11" spans="1:8" x14ac:dyDescent="0.35">
      <c r="A11" s="34"/>
      <c r="B11" s="35" t="s">
        <v>755</v>
      </c>
      <c r="C11" s="161"/>
      <c r="D11" s="119" t="s">
        <v>278</v>
      </c>
      <c r="E11" s="119"/>
      <c r="F11" s="119"/>
      <c r="G11" s="120" t="s">
        <v>756</v>
      </c>
      <c r="H11" s="37"/>
    </row>
    <row r="12" spans="1:8" x14ac:dyDescent="0.35">
      <c r="A12" s="17" t="s">
        <v>757</v>
      </c>
      <c r="B12" s="17" t="s">
        <v>758</v>
      </c>
      <c r="C12" s="383"/>
      <c r="D12" s="322">
        <v>6678382390.3800001</v>
      </c>
      <c r="G12" s="122">
        <f>D12/$D$15</f>
        <v>1</v>
      </c>
    </row>
    <row r="13" spans="1:8" x14ac:dyDescent="0.35">
      <c r="A13" s="17" t="s">
        <v>759</v>
      </c>
      <c r="B13" s="17" t="s">
        <v>760</v>
      </c>
      <c r="C13" s="383"/>
      <c r="D13" s="322">
        <v>0</v>
      </c>
      <c r="G13" s="122">
        <f t="shared" ref="G13:G14" si="0">D13/$D$15</f>
        <v>0</v>
      </c>
    </row>
    <row r="14" spans="1:8" x14ac:dyDescent="0.35">
      <c r="A14" s="17" t="s">
        <v>761</v>
      </c>
      <c r="B14" s="17" t="s">
        <v>312</v>
      </c>
      <c r="C14" s="383"/>
      <c r="D14" s="322">
        <v>0</v>
      </c>
      <c r="G14" s="122">
        <f t="shared" si="0"/>
        <v>0</v>
      </c>
    </row>
    <row r="15" spans="1:8" x14ac:dyDescent="0.35">
      <c r="A15" s="17" t="s">
        <v>762</v>
      </c>
      <c r="B15" s="63" t="s">
        <v>314</v>
      </c>
      <c r="C15" s="384"/>
      <c r="D15" s="322">
        <f>SUM(D12:D14)</f>
        <v>6678382390.3800001</v>
      </c>
      <c r="G15" s="123">
        <f>SUM(G12:G14)</f>
        <v>1</v>
      </c>
    </row>
    <row r="16" spans="1:8" x14ac:dyDescent="0.35">
      <c r="A16" s="17" t="s">
        <v>763</v>
      </c>
      <c r="B16" s="48" t="s">
        <v>764</v>
      </c>
      <c r="C16" s="385"/>
      <c r="D16" s="121"/>
      <c r="G16" s="122" t="s">
        <v>737</v>
      </c>
    </row>
    <row r="17" spans="1:9" x14ac:dyDescent="0.35">
      <c r="A17" s="17" t="s">
        <v>765</v>
      </c>
      <c r="B17" s="48" t="s">
        <v>766</v>
      </c>
      <c r="C17" s="385"/>
      <c r="D17" s="121"/>
      <c r="G17" s="122" t="s">
        <v>737</v>
      </c>
    </row>
    <row r="18" spans="1:9" x14ac:dyDescent="0.35">
      <c r="A18" s="17" t="s">
        <v>767</v>
      </c>
      <c r="B18" s="48" t="s">
        <v>316</v>
      </c>
      <c r="C18" s="385"/>
      <c r="D18" s="121"/>
      <c r="G18" s="122" t="s">
        <v>737</v>
      </c>
    </row>
    <row r="19" spans="1:9" x14ac:dyDescent="0.35">
      <c r="A19" s="17" t="s">
        <v>768</v>
      </c>
      <c r="B19" s="48" t="s">
        <v>316</v>
      </c>
      <c r="C19" s="385"/>
      <c r="D19" s="121"/>
      <c r="G19" s="122" t="s">
        <v>737</v>
      </c>
    </row>
    <row r="20" spans="1:9" x14ac:dyDescent="0.35">
      <c r="A20" s="17" t="s">
        <v>769</v>
      </c>
      <c r="B20" s="48" t="s">
        <v>316</v>
      </c>
      <c r="C20" s="385"/>
      <c r="D20" s="121"/>
      <c r="G20" s="122" t="s">
        <v>737</v>
      </c>
    </row>
    <row r="21" spans="1:9" x14ac:dyDescent="0.35">
      <c r="A21" s="17" t="s">
        <v>770</v>
      </c>
      <c r="B21" s="48" t="s">
        <v>316</v>
      </c>
      <c r="C21" s="385"/>
      <c r="D21" s="121"/>
      <c r="G21" s="122" t="s">
        <v>737</v>
      </c>
    </row>
    <row r="22" spans="1:9" x14ac:dyDescent="0.35">
      <c r="A22" s="17" t="s">
        <v>771</v>
      </c>
      <c r="B22" s="48" t="s">
        <v>316</v>
      </c>
      <c r="C22" s="385"/>
      <c r="D22" s="121"/>
      <c r="G22" s="122" t="s">
        <v>737</v>
      </c>
    </row>
    <row r="23" spans="1:9" x14ac:dyDescent="0.35">
      <c r="A23" s="17" t="s">
        <v>772</v>
      </c>
      <c r="B23" s="48" t="s">
        <v>316</v>
      </c>
      <c r="C23" s="385"/>
      <c r="D23" s="121"/>
      <c r="G23" s="122" t="s">
        <v>737</v>
      </c>
    </row>
    <row r="24" spans="1:9" x14ac:dyDescent="0.35">
      <c r="A24" s="17" t="s">
        <v>773</v>
      </c>
      <c r="B24" s="48" t="s">
        <v>316</v>
      </c>
      <c r="C24" s="385"/>
      <c r="D24" s="121"/>
      <c r="G24" s="122" t="s">
        <v>737</v>
      </c>
    </row>
    <row r="25" spans="1:9" x14ac:dyDescent="0.35">
      <c r="A25" s="17" t="s">
        <v>774</v>
      </c>
      <c r="B25" s="48" t="s">
        <v>316</v>
      </c>
      <c r="C25" s="385"/>
      <c r="D25" s="121"/>
      <c r="G25" s="122" t="s">
        <v>737</v>
      </c>
      <c r="I25" s="333"/>
    </row>
    <row r="26" spans="1:9" x14ac:dyDescent="0.35">
      <c r="A26" s="17" t="s">
        <v>775</v>
      </c>
      <c r="B26" s="48" t="s">
        <v>316</v>
      </c>
      <c r="C26" s="385"/>
      <c r="D26" s="356"/>
      <c r="E26" s="124"/>
      <c r="F26" s="124"/>
      <c r="G26" s="122" t="s">
        <v>737</v>
      </c>
      <c r="I26" s="333"/>
    </row>
    <row r="27" spans="1:9" x14ac:dyDescent="0.35">
      <c r="A27" s="34"/>
      <c r="B27" s="35" t="s">
        <v>776</v>
      </c>
      <c r="C27" s="161"/>
      <c r="D27" s="119" t="s">
        <v>777</v>
      </c>
      <c r="E27" s="119" t="s">
        <v>778</v>
      </c>
      <c r="F27" s="125"/>
      <c r="G27" s="119" t="s">
        <v>779</v>
      </c>
      <c r="H27" s="37"/>
      <c r="I27" s="333"/>
    </row>
    <row r="28" spans="1:9" x14ac:dyDescent="0.35">
      <c r="A28" s="17" t="s">
        <v>780</v>
      </c>
      <c r="B28" s="17" t="s">
        <v>781</v>
      </c>
      <c r="C28" s="383"/>
      <c r="D28" s="386">
        <v>31802</v>
      </c>
      <c r="E28" s="386">
        <v>0</v>
      </c>
      <c r="F28" s="386"/>
      <c r="G28" s="386">
        <f>D28</f>
        <v>31802</v>
      </c>
      <c r="I28" s="333"/>
    </row>
    <row r="29" spans="1:9" x14ac:dyDescent="0.35">
      <c r="A29" s="17" t="s">
        <v>782</v>
      </c>
      <c r="B29" s="29" t="s">
        <v>783</v>
      </c>
      <c r="C29" s="387"/>
      <c r="I29" s="333"/>
    </row>
    <row r="30" spans="1:9" x14ac:dyDescent="0.35">
      <c r="A30" s="17" t="s">
        <v>784</v>
      </c>
      <c r="B30" s="29" t="s">
        <v>785</v>
      </c>
      <c r="C30" s="387"/>
      <c r="I30" s="333"/>
    </row>
    <row r="31" spans="1:9" x14ac:dyDescent="0.35">
      <c r="A31" s="17" t="s">
        <v>786</v>
      </c>
      <c r="B31" s="29"/>
      <c r="C31" s="387"/>
      <c r="I31" s="333"/>
    </row>
    <row r="32" spans="1:9" x14ac:dyDescent="0.35">
      <c r="A32" s="17" t="s">
        <v>787</v>
      </c>
      <c r="B32" s="29"/>
      <c r="C32" s="387"/>
      <c r="I32" s="333"/>
    </row>
    <row r="33" spans="1:10" x14ac:dyDescent="0.35">
      <c r="A33" s="17" t="s">
        <v>788</v>
      </c>
      <c r="B33" s="29"/>
      <c r="C33" s="387"/>
      <c r="I33" s="334"/>
      <c r="J33" s="334"/>
    </row>
    <row r="34" spans="1:10" x14ac:dyDescent="0.35">
      <c r="A34" s="17" t="s">
        <v>789</v>
      </c>
      <c r="B34" s="29"/>
      <c r="C34" s="387"/>
      <c r="I34" s="334"/>
      <c r="J34" s="334"/>
    </row>
    <row r="35" spans="1:10" x14ac:dyDescent="0.35">
      <c r="A35" s="34"/>
      <c r="B35" s="35" t="s">
        <v>790</v>
      </c>
      <c r="C35" s="161"/>
      <c r="D35" s="119" t="s">
        <v>791</v>
      </c>
      <c r="E35" s="119" t="s">
        <v>792</v>
      </c>
      <c r="F35" s="125"/>
      <c r="G35" s="120" t="s">
        <v>756</v>
      </c>
      <c r="H35" s="37"/>
      <c r="I35" s="335"/>
      <c r="J35" s="334"/>
    </row>
    <row r="36" spans="1:10" x14ac:dyDescent="0.35">
      <c r="A36" s="17" t="s">
        <v>793</v>
      </c>
      <c r="B36" s="17" t="s">
        <v>794</v>
      </c>
      <c r="C36" s="383"/>
      <c r="D36" s="123" t="s">
        <v>1911</v>
      </c>
      <c r="E36" s="123">
        <v>0</v>
      </c>
      <c r="F36" s="126"/>
      <c r="G36" s="123">
        <v>0</v>
      </c>
      <c r="I36" s="335"/>
      <c r="J36" s="334"/>
    </row>
    <row r="37" spans="1:10" x14ac:dyDescent="0.35">
      <c r="A37" s="17" t="s">
        <v>795</v>
      </c>
      <c r="C37" s="383"/>
      <c r="D37" s="123"/>
      <c r="E37" s="123"/>
      <c r="F37" s="126"/>
      <c r="G37" s="123"/>
      <c r="I37" s="335"/>
      <c r="J37" s="334"/>
    </row>
    <row r="38" spans="1:10" x14ac:dyDescent="0.35">
      <c r="A38" s="17" t="s">
        <v>796</v>
      </c>
      <c r="C38" s="383"/>
      <c r="D38" s="123"/>
      <c r="E38" s="123"/>
      <c r="F38" s="126"/>
      <c r="G38" s="123"/>
      <c r="I38" s="335"/>
      <c r="J38" s="334"/>
    </row>
    <row r="39" spans="1:10" x14ac:dyDescent="0.35">
      <c r="A39" s="17" t="s">
        <v>797</v>
      </c>
      <c r="C39" s="383"/>
      <c r="D39" s="123"/>
      <c r="E39" s="123"/>
      <c r="F39" s="126"/>
      <c r="G39" s="123"/>
      <c r="I39" s="335"/>
      <c r="J39" s="334"/>
    </row>
    <row r="40" spans="1:10" x14ac:dyDescent="0.35">
      <c r="A40" s="17" t="s">
        <v>798</v>
      </c>
      <c r="C40" s="383"/>
      <c r="D40" s="123"/>
      <c r="E40" s="123"/>
      <c r="F40" s="126"/>
      <c r="G40" s="123"/>
      <c r="I40" s="335"/>
      <c r="J40" s="334"/>
    </row>
    <row r="41" spans="1:10" x14ac:dyDescent="0.35">
      <c r="A41" s="17" t="s">
        <v>799</v>
      </c>
      <c r="C41" s="383"/>
      <c r="D41" s="123"/>
      <c r="E41" s="123"/>
      <c r="F41" s="126"/>
      <c r="G41" s="123"/>
      <c r="I41" s="335"/>
      <c r="J41" s="334"/>
    </row>
    <row r="42" spans="1:10" x14ac:dyDescent="0.35">
      <c r="A42" s="17" t="s">
        <v>800</v>
      </c>
      <c r="C42" s="383"/>
      <c r="D42" s="123"/>
      <c r="E42" s="123"/>
      <c r="F42" s="126"/>
      <c r="G42" s="123"/>
      <c r="I42" s="335"/>
      <c r="J42" s="334"/>
    </row>
    <row r="43" spans="1:10" x14ac:dyDescent="0.35">
      <c r="A43" s="34"/>
      <c r="B43" s="35" t="s">
        <v>801</v>
      </c>
      <c r="C43" s="161"/>
      <c r="D43" s="119" t="s">
        <v>791</v>
      </c>
      <c r="E43" s="119" t="s">
        <v>792</v>
      </c>
      <c r="F43" s="125"/>
      <c r="G43" s="120" t="s">
        <v>756</v>
      </c>
      <c r="H43" s="37"/>
      <c r="I43" s="335"/>
      <c r="J43" s="334"/>
    </row>
    <row r="44" spans="1:10" x14ac:dyDescent="0.35">
      <c r="A44" s="66" t="s">
        <v>802</v>
      </c>
      <c r="B44" s="316" t="s">
        <v>803</v>
      </c>
      <c r="C44" s="269"/>
      <c r="D44" s="315">
        <f>SUM(D45:D71)</f>
        <v>0</v>
      </c>
      <c r="E44" s="315">
        <f>SUM(E45:E71)</f>
        <v>0</v>
      </c>
      <c r="F44" s="315"/>
      <c r="G44" s="315">
        <f>SUM(G45:G71)</f>
        <v>0</v>
      </c>
      <c r="H44" s="17"/>
      <c r="I44" s="335"/>
      <c r="J44" s="334"/>
    </row>
    <row r="45" spans="1:10" x14ac:dyDescent="0.35">
      <c r="A45" s="17" t="s">
        <v>804</v>
      </c>
      <c r="B45" s="17" t="s">
        <v>805</v>
      </c>
      <c r="D45" s="123">
        <v>0</v>
      </c>
      <c r="E45" s="123">
        <v>0</v>
      </c>
      <c r="F45" s="123"/>
      <c r="G45" s="123">
        <v>0</v>
      </c>
      <c r="H45" s="17"/>
      <c r="I45" s="334"/>
      <c r="J45" s="334"/>
    </row>
    <row r="46" spans="1:10" x14ac:dyDescent="0.35">
      <c r="A46" s="17" t="s">
        <v>806</v>
      </c>
      <c r="B46" s="17" t="s">
        <v>807</v>
      </c>
      <c r="D46" s="123">
        <v>0</v>
      </c>
      <c r="E46" s="123">
        <v>0</v>
      </c>
      <c r="F46" s="123"/>
      <c r="G46" s="123">
        <v>0</v>
      </c>
      <c r="H46" s="17"/>
      <c r="I46" s="334"/>
      <c r="J46" s="334"/>
    </row>
    <row r="47" spans="1:10" x14ac:dyDescent="0.35">
      <c r="A47" s="17" t="s">
        <v>808</v>
      </c>
      <c r="B47" s="17" t="s">
        <v>809</v>
      </c>
      <c r="D47" s="123">
        <v>0</v>
      </c>
      <c r="E47" s="123">
        <v>0</v>
      </c>
      <c r="F47" s="123"/>
      <c r="G47" s="123">
        <v>0</v>
      </c>
      <c r="H47" s="17"/>
      <c r="I47" s="334"/>
      <c r="J47" s="334"/>
    </row>
    <row r="48" spans="1:10" x14ac:dyDescent="0.35">
      <c r="A48" s="17" t="s">
        <v>810</v>
      </c>
      <c r="B48" s="17" t="s">
        <v>811</v>
      </c>
      <c r="D48" s="123">
        <v>0</v>
      </c>
      <c r="E48" s="123">
        <v>0</v>
      </c>
      <c r="F48" s="123"/>
      <c r="G48" s="123">
        <v>0</v>
      </c>
      <c r="H48" s="17"/>
      <c r="I48" s="334"/>
      <c r="J48" s="334"/>
    </row>
    <row r="49" spans="1:10" x14ac:dyDescent="0.35">
      <c r="A49" s="17" t="s">
        <v>812</v>
      </c>
      <c r="B49" s="17" t="s">
        <v>813</v>
      </c>
      <c r="D49" s="123">
        <v>0</v>
      </c>
      <c r="E49" s="123">
        <v>0</v>
      </c>
      <c r="F49" s="123"/>
      <c r="G49" s="123">
        <v>0</v>
      </c>
      <c r="H49" s="17"/>
      <c r="I49" s="334"/>
      <c r="J49" s="334"/>
    </row>
    <row r="50" spans="1:10" x14ac:dyDescent="0.35">
      <c r="A50" s="17" t="s">
        <v>814</v>
      </c>
      <c r="B50" s="17" t="s">
        <v>815</v>
      </c>
      <c r="D50" s="123">
        <v>0</v>
      </c>
      <c r="E50" s="123">
        <v>0</v>
      </c>
      <c r="F50" s="123"/>
      <c r="G50" s="123">
        <v>0</v>
      </c>
      <c r="H50" s="17"/>
      <c r="I50" s="334"/>
      <c r="J50" s="334"/>
    </row>
    <row r="51" spans="1:10" x14ac:dyDescent="0.35">
      <c r="A51" s="17" t="s">
        <v>816</v>
      </c>
      <c r="B51" s="17" t="s">
        <v>817</v>
      </c>
      <c r="D51" s="123">
        <v>0</v>
      </c>
      <c r="E51" s="123">
        <v>0</v>
      </c>
      <c r="F51" s="123"/>
      <c r="G51" s="123">
        <v>0</v>
      </c>
      <c r="H51" s="17"/>
      <c r="I51" s="334"/>
      <c r="J51" s="334"/>
    </row>
    <row r="52" spans="1:10" x14ac:dyDescent="0.35">
      <c r="A52" s="17" t="s">
        <v>818</v>
      </c>
      <c r="B52" s="17" t="s">
        <v>819</v>
      </c>
      <c r="D52" s="123">
        <v>0</v>
      </c>
      <c r="E52" s="123">
        <v>0</v>
      </c>
      <c r="F52" s="123"/>
      <c r="G52" s="123">
        <v>0</v>
      </c>
      <c r="H52" s="17"/>
      <c r="I52" s="334"/>
      <c r="J52" s="334"/>
    </row>
    <row r="53" spans="1:10" x14ac:dyDescent="0.35">
      <c r="A53" s="17" t="s">
        <v>820</v>
      </c>
      <c r="B53" s="17" t="s">
        <v>821</v>
      </c>
      <c r="D53" s="123">
        <v>0</v>
      </c>
      <c r="E53" s="123">
        <v>0</v>
      </c>
      <c r="F53" s="123"/>
      <c r="G53" s="123">
        <v>0</v>
      </c>
      <c r="H53" s="17"/>
      <c r="I53" s="334"/>
      <c r="J53" s="334"/>
    </row>
    <row r="54" spans="1:10" x14ac:dyDescent="0.35">
      <c r="A54" s="17" t="s">
        <v>822</v>
      </c>
      <c r="B54" s="17" t="s">
        <v>823</v>
      </c>
      <c r="D54" s="123">
        <v>0</v>
      </c>
      <c r="E54" s="123">
        <v>0</v>
      </c>
      <c r="F54" s="123"/>
      <c r="G54" s="123">
        <v>0</v>
      </c>
      <c r="H54" s="17"/>
      <c r="I54" s="334"/>
      <c r="J54" s="334"/>
    </row>
    <row r="55" spans="1:10" x14ac:dyDescent="0.35">
      <c r="A55" s="17" t="s">
        <v>824</v>
      </c>
      <c r="B55" s="17" t="s">
        <v>825</v>
      </c>
      <c r="D55" s="123">
        <v>0</v>
      </c>
      <c r="E55" s="123">
        <v>0</v>
      </c>
      <c r="F55" s="123"/>
      <c r="G55" s="123">
        <v>0</v>
      </c>
      <c r="H55" s="17"/>
    </row>
    <row r="56" spans="1:10" x14ac:dyDescent="0.35">
      <c r="A56" s="17" t="s">
        <v>826</v>
      </c>
      <c r="B56" s="17" t="s">
        <v>827</v>
      </c>
      <c r="D56" s="123">
        <v>0</v>
      </c>
      <c r="E56" s="123">
        <v>0</v>
      </c>
      <c r="F56" s="123"/>
      <c r="G56" s="123">
        <v>0</v>
      </c>
      <c r="H56" s="17"/>
    </row>
    <row r="57" spans="1:10" x14ac:dyDescent="0.35">
      <c r="A57" s="17" t="s">
        <v>828</v>
      </c>
      <c r="B57" s="17" t="s">
        <v>829</v>
      </c>
      <c r="D57" s="123">
        <v>0</v>
      </c>
      <c r="E57" s="123">
        <v>0</v>
      </c>
      <c r="F57" s="123"/>
      <c r="G57" s="123">
        <v>0</v>
      </c>
      <c r="H57" s="17"/>
    </row>
    <row r="58" spans="1:10" x14ac:dyDescent="0.35">
      <c r="A58" s="17" t="s">
        <v>830</v>
      </c>
      <c r="B58" s="17" t="s">
        <v>831</v>
      </c>
      <c r="D58" s="123">
        <v>0</v>
      </c>
      <c r="E58" s="123">
        <v>0</v>
      </c>
      <c r="F58" s="123"/>
      <c r="G58" s="123">
        <v>0</v>
      </c>
      <c r="H58" s="17"/>
    </row>
    <row r="59" spans="1:10" x14ac:dyDescent="0.35">
      <c r="A59" s="17" t="s">
        <v>832</v>
      </c>
      <c r="B59" s="17" t="s">
        <v>833</v>
      </c>
      <c r="D59" s="123">
        <v>0</v>
      </c>
      <c r="E59" s="123">
        <v>0</v>
      </c>
      <c r="F59" s="123"/>
      <c r="G59" s="123">
        <v>0</v>
      </c>
      <c r="H59" s="17"/>
    </row>
    <row r="60" spans="1:10" x14ac:dyDescent="0.35">
      <c r="A60" s="17" t="s">
        <v>834</v>
      </c>
      <c r="B60" s="17" t="s">
        <v>835</v>
      </c>
      <c r="D60" s="123">
        <v>0</v>
      </c>
      <c r="E60" s="123">
        <v>0</v>
      </c>
      <c r="F60" s="123"/>
      <c r="G60" s="123">
        <v>0</v>
      </c>
      <c r="H60" s="17"/>
    </row>
    <row r="61" spans="1:10" x14ac:dyDescent="0.35">
      <c r="A61" s="17" t="s">
        <v>836</v>
      </c>
      <c r="B61" s="17" t="s">
        <v>837</v>
      </c>
      <c r="D61" s="123">
        <v>0</v>
      </c>
      <c r="E61" s="123">
        <v>0</v>
      </c>
      <c r="F61" s="123"/>
      <c r="G61" s="123">
        <v>0</v>
      </c>
      <c r="H61" s="17"/>
    </row>
    <row r="62" spans="1:10" x14ac:dyDescent="0.35">
      <c r="A62" s="17" t="s">
        <v>838</v>
      </c>
      <c r="B62" s="17" t="s">
        <v>839</v>
      </c>
      <c r="D62" s="123">
        <v>0</v>
      </c>
      <c r="E62" s="123">
        <v>0</v>
      </c>
      <c r="F62" s="123"/>
      <c r="G62" s="123">
        <v>0</v>
      </c>
      <c r="H62" s="17"/>
    </row>
    <row r="63" spans="1:10" x14ac:dyDescent="0.35">
      <c r="A63" s="17" t="s">
        <v>840</v>
      </c>
      <c r="B63" s="17" t="s">
        <v>841</v>
      </c>
      <c r="D63" s="123">
        <v>0</v>
      </c>
      <c r="E63" s="123">
        <v>0</v>
      </c>
      <c r="F63" s="123"/>
      <c r="G63" s="123">
        <v>0</v>
      </c>
      <c r="H63" s="17"/>
    </row>
    <row r="64" spans="1:10" x14ac:dyDescent="0.35">
      <c r="A64" s="17" t="s">
        <v>842</v>
      </c>
      <c r="B64" s="17" t="s">
        <v>843</v>
      </c>
      <c r="D64" s="123">
        <v>0</v>
      </c>
      <c r="E64" s="123">
        <v>0</v>
      </c>
      <c r="F64" s="123"/>
      <c r="G64" s="123">
        <v>0</v>
      </c>
      <c r="H64" s="17"/>
    </row>
    <row r="65" spans="1:8" x14ac:dyDescent="0.35">
      <c r="A65" s="17" t="s">
        <v>844</v>
      </c>
      <c r="B65" s="17" t="s">
        <v>845</v>
      </c>
      <c r="D65" s="123">
        <v>0</v>
      </c>
      <c r="E65" s="123">
        <v>0</v>
      </c>
      <c r="F65" s="123"/>
      <c r="G65" s="123">
        <v>0</v>
      </c>
      <c r="H65" s="17"/>
    </row>
    <row r="66" spans="1:8" x14ac:dyDescent="0.35">
      <c r="A66" s="17" t="s">
        <v>846</v>
      </c>
      <c r="B66" s="17" t="s">
        <v>847</v>
      </c>
      <c r="D66" s="123">
        <v>0</v>
      </c>
      <c r="E66" s="123">
        <v>0</v>
      </c>
      <c r="F66" s="123"/>
      <c r="G66" s="123">
        <v>0</v>
      </c>
      <c r="H66" s="17"/>
    </row>
    <row r="67" spans="1:8" x14ac:dyDescent="0.35">
      <c r="A67" s="17" t="s">
        <v>848</v>
      </c>
      <c r="B67" s="17" t="s">
        <v>849</v>
      </c>
      <c r="D67" s="123">
        <v>0</v>
      </c>
      <c r="E67" s="123">
        <v>0</v>
      </c>
      <c r="F67" s="123"/>
      <c r="G67" s="123">
        <v>0</v>
      </c>
      <c r="H67" s="17"/>
    </row>
    <row r="68" spans="1:8" x14ac:dyDescent="0.35">
      <c r="A68" s="17" t="s">
        <v>850</v>
      </c>
      <c r="B68" s="17" t="s">
        <v>851</v>
      </c>
      <c r="D68" s="123">
        <v>0</v>
      </c>
      <c r="E68" s="123">
        <v>0</v>
      </c>
      <c r="F68" s="123"/>
      <c r="G68" s="123">
        <v>0</v>
      </c>
      <c r="H68" s="17"/>
    </row>
    <row r="69" spans="1:8" x14ac:dyDescent="0.35">
      <c r="A69" s="17" t="s">
        <v>852</v>
      </c>
      <c r="B69" s="17" t="s">
        <v>853</v>
      </c>
      <c r="D69" s="123">
        <v>0</v>
      </c>
      <c r="E69" s="123">
        <v>0</v>
      </c>
      <c r="F69" s="123"/>
      <c r="G69" s="123">
        <v>0</v>
      </c>
      <c r="H69" s="17"/>
    </row>
    <row r="70" spans="1:8" x14ac:dyDescent="0.35">
      <c r="A70" s="17" t="s">
        <v>854</v>
      </c>
      <c r="B70" s="17" t="s">
        <v>855</v>
      </c>
      <c r="D70" s="123">
        <v>0</v>
      </c>
      <c r="E70" s="123">
        <v>0</v>
      </c>
      <c r="F70" s="123"/>
      <c r="G70" s="123">
        <v>0</v>
      </c>
      <c r="H70" s="17"/>
    </row>
    <row r="71" spans="1:8" x14ac:dyDescent="0.35">
      <c r="A71" s="17" t="s">
        <v>856</v>
      </c>
      <c r="B71" s="17" t="s">
        <v>857</v>
      </c>
      <c r="D71" s="123">
        <v>0</v>
      </c>
      <c r="E71" s="123">
        <v>0</v>
      </c>
      <c r="F71" s="123"/>
      <c r="G71" s="123">
        <v>0</v>
      </c>
      <c r="H71" s="17"/>
    </row>
    <row r="72" spans="1:8" x14ac:dyDescent="0.35">
      <c r="A72" s="66" t="s">
        <v>858</v>
      </c>
      <c r="B72" s="316" t="s">
        <v>513</v>
      </c>
      <c r="C72" s="269"/>
      <c r="D72" s="315">
        <f>SUM(D73:D75)</f>
        <v>0</v>
      </c>
      <c r="E72" s="315">
        <f t="shared" ref="E72:G72" si="1">SUM(E73:E75)</f>
        <v>0</v>
      </c>
      <c r="F72" s="315"/>
      <c r="G72" s="315">
        <f t="shared" si="1"/>
        <v>0</v>
      </c>
      <c r="H72" s="17"/>
    </row>
    <row r="73" spans="1:8" x14ac:dyDescent="0.35">
      <c r="A73" s="17" t="s">
        <v>859</v>
      </c>
      <c r="B73" s="17" t="s">
        <v>860</v>
      </c>
      <c r="D73" s="123">
        <v>0</v>
      </c>
      <c r="E73" s="123">
        <v>0</v>
      </c>
      <c r="F73" s="123"/>
      <c r="G73" s="123">
        <v>0</v>
      </c>
      <c r="H73" s="17"/>
    </row>
    <row r="74" spans="1:8" x14ac:dyDescent="0.35">
      <c r="A74" s="17" t="s">
        <v>861</v>
      </c>
      <c r="B74" s="17" t="s">
        <v>862</v>
      </c>
      <c r="D74" s="123">
        <v>0</v>
      </c>
      <c r="E74" s="123">
        <v>0</v>
      </c>
      <c r="F74" s="123"/>
      <c r="G74" s="123">
        <v>0</v>
      </c>
      <c r="H74" s="17"/>
    </row>
    <row r="75" spans="1:8" x14ac:dyDescent="0.35">
      <c r="A75" s="17" t="s">
        <v>863</v>
      </c>
      <c r="B75" s="17" t="s">
        <v>864</v>
      </c>
      <c r="D75" s="123">
        <v>0</v>
      </c>
      <c r="E75" s="123">
        <v>0</v>
      </c>
      <c r="F75" s="123"/>
      <c r="G75" s="123">
        <v>0</v>
      </c>
      <c r="H75" s="17"/>
    </row>
    <row r="76" spans="1:8" x14ac:dyDescent="0.35">
      <c r="A76" s="66" t="s">
        <v>865</v>
      </c>
      <c r="B76" s="316" t="s">
        <v>312</v>
      </c>
      <c r="C76" s="269"/>
      <c r="D76" s="315">
        <f>SUM(D77:D87)</f>
        <v>1</v>
      </c>
      <c r="E76" s="315">
        <f t="shared" ref="E76:G76" si="2">SUM(E77:E87)</f>
        <v>0</v>
      </c>
      <c r="F76" s="315"/>
      <c r="G76" s="315">
        <f t="shared" si="2"/>
        <v>1</v>
      </c>
      <c r="H76" s="17"/>
    </row>
    <row r="77" spans="1:8" x14ac:dyDescent="0.35">
      <c r="A77" s="17" t="s">
        <v>866</v>
      </c>
      <c r="B77" s="30" t="s">
        <v>515</v>
      </c>
      <c r="C77" s="164"/>
      <c r="D77" s="123">
        <v>0</v>
      </c>
      <c r="E77" s="123">
        <v>0</v>
      </c>
      <c r="F77" s="123"/>
      <c r="G77" s="123">
        <v>0</v>
      </c>
      <c r="H77" s="17"/>
    </row>
    <row r="78" spans="1:8" x14ac:dyDescent="0.35">
      <c r="A78" s="17" t="s">
        <v>867</v>
      </c>
      <c r="B78" s="17" t="s">
        <v>868</v>
      </c>
      <c r="D78" s="123">
        <v>0</v>
      </c>
      <c r="E78" s="123">
        <v>0</v>
      </c>
      <c r="F78" s="123"/>
      <c r="G78" s="123">
        <v>0</v>
      </c>
      <c r="H78" s="17"/>
    </row>
    <row r="79" spans="1:8" x14ac:dyDescent="0.35">
      <c r="A79" s="17" t="s">
        <v>869</v>
      </c>
      <c r="B79" s="30" t="s">
        <v>517</v>
      </c>
      <c r="C79" s="164"/>
      <c r="D79" s="123">
        <v>0</v>
      </c>
      <c r="E79" s="123">
        <v>0</v>
      </c>
      <c r="F79" s="123"/>
      <c r="G79" s="123">
        <v>0</v>
      </c>
      <c r="H79" s="17"/>
    </row>
    <row r="80" spans="1:8" x14ac:dyDescent="0.35">
      <c r="A80" s="17" t="s">
        <v>870</v>
      </c>
      <c r="B80" s="30" t="s">
        <v>519</v>
      </c>
      <c r="C80" s="164"/>
      <c r="D80" s="123">
        <v>0</v>
      </c>
      <c r="E80" s="123">
        <v>0</v>
      </c>
      <c r="F80" s="123"/>
      <c r="G80" s="123">
        <v>0</v>
      </c>
      <c r="H80" s="17"/>
    </row>
    <row r="81" spans="1:8" x14ac:dyDescent="0.35">
      <c r="A81" s="17" t="s">
        <v>871</v>
      </c>
      <c r="B81" s="30" t="s">
        <v>521</v>
      </c>
      <c r="C81" s="164"/>
      <c r="D81" s="123">
        <v>0</v>
      </c>
      <c r="E81" s="123">
        <v>0</v>
      </c>
      <c r="F81" s="123"/>
      <c r="G81" s="123">
        <v>0</v>
      </c>
      <c r="H81" s="17"/>
    </row>
    <row r="82" spans="1:8" x14ac:dyDescent="0.35">
      <c r="A82" s="17" t="s">
        <v>872</v>
      </c>
      <c r="B82" s="30" t="s">
        <v>523</v>
      </c>
      <c r="C82" s="164"/>
      <c r="D82" s="123">
        <v>0</v>
      </c>
      <c r="E82" s="123">
        <v>0</v>
      </c>
      <c r="F82" s="123"/>
      <c r="G82" s="123">
        <v>0</v>
      </c>
      <c r="H82" s="17"/>
    </row>
    <row r="83" spans="1:8" x14ac:dyDescent="0.35">
      <c r="A83" s="17" t="s">
        <v>873</v>
      </c>
      <c r="B83" s="30" t="s">
        <v>525</v>
      </c>
      <c r="C83" s="164"/>
      <c r="D83" s="123">
        <v>0</v>
      </c>
      <c r="E83" s="123">
        <v>0</v>
      </c>
      <c r="F83" s="123"/>
      <c r="G83" s="123">
        <v>0</v>
      </c>
      <c r="H83" s="17"/>
    </row>
    <row r="84" spans="1:8" x14ac:dyDescent="0.35">
      <c r="A84" s="17" t="s">
        <v>874</v>
      </c>
      <c r="B84" s="30" t="s">
        <v>527</v>
      </c>
      <c r="C84" s="156">
        <v>6678382390.3800001</v>
      </c>
      <c r="D84" s="123">
        <f>C84/SUM(C44:C87)</f>
        <v>1</v>
      </c>
      <c r="E84" s="123">
        <v>0</v>
      </c>
      <c r="F84" s="123"/>
      <c r="G84" s="123">
        <f>D84</f>
        <v>1</v>
      </c>
      <c r="H84" s="17"/>
    </row>
    <row r="85" spans="1:8" x14ac:dyDescent="0.35">
      <c r="A85" s="17" t="s">
        <v>875</v>
      </c>
      <c r="B85" s="30" t="s">
        <v>529</v>
      </c>
      <c r="C85" s="164"/>
      <c r="D85" s="123">
        <v>0</v>
      </c>
      <c r="E85" s="123">
        <v>0</v>
      </c>
      <c r="F85" s="123"/>
      <c r="G85" s="123">
        <v>0</v>
      </c>
      <c r="H85" s="17"/>
    </row>
    <row r="86" spans="1:8" x14ac:dyDescent="0.35">
      <c r="A86" s="17" t="s">
        <v>876</v>
      </c>
      <c r="B86" s="30" t="s">
        <v>531</v>
      </c>
      <c r="C86" s="164"/>
      <c r="D86" s="123">
        <v>0</v>
      </c>
      <c r="E86" s="123">
        <v>0</v>
      </c>
      <c r="F86" s="123"/>
      <c r="G86" s="123">
        <v>0</v>
      </c>
      <c r="H86" s="17"/>
    </row>
    <row r="87" spans="1:8" x14ac:dyDescent="0.35">
      <c r="A87" s="17" t="s">
        <v>877</v>
      </c>
      <c r="B87" s="30" t="s">
        <v>312</v>
      </c>
      <c r="C87" s="164"/>
      <c r="D87" s="123">
        <v>0</v>
      </c>
      <c r="E87" s="123">
        <v>0</v>
      </c>
      <c r="F87" s="123"/>
      <c r="G87" s="123">
        <v>0</v>
      </c>
      <c r="H87" s="17"/>
    </row>
    <row r="88" spans="1:8" x14ac:dyDescent="0.35">
      <c r="A88" s="17" t="s">
        <v>878</v>
      </c>
      <c r="B88" s="48" t="s">
        <v>316</v>
      </c>
      <c r="C88" s="162"/>
      <c r="D88" s="123"/>
      <c r="E88" s="123"/>
      <c r="F88" s="123"/>
      <c r="G88" s="123"/>
      <c r="H88" s="17"/>
    </row>
    <row r="89" spans="1:8" x14ac:dyDescent="0.35">
      <c r="A89" s="17" t="s">
        <v>879</v>
      </c>
      <c r="B89" s="48" t="s">
        <v>316</v>
      </c>
      <c r="C89" s="162"/>
      <c r="D89" s="123"/>
      <c r="E89" s="123"/>
      <c r="F89" s="123"/>
      <c r="G89" s="123"/>
      <c r="H89" s="17"/>
    </row>
    <row r="90" spans="1:8" x14ac:dyDescent="0.35">
      <c r="A90" s="17" t="s">
        <v>880</v>
      </c>
      <c r="B90" s="48" t="s">
        <v>316</v>
      </c>
      <c r="C90" s="162"/>
      <c r="D90" s="123"/>
      <c r="E90" s="123"/>
      <c r="F90" s="123"/>
      <c r="G90" s="123"/>
      <c r="H90" s="17"/>
    </row>
    <row r="91" spans="1:8" x14ac:dyDescent="0.35">
      <c r="A91" s="17" t="s">
        <v>881</v>
      </c>
      <c r="B91" s="48" t="s">
        <v>316</v>
      </c>
      <c r="C91" s="162"/>
      <c r="D91" s="123"/>
      <c r="E91" s="123"/>
      <c r="F91" s="123"/>
      <c r="G91" s="123"/>
      <c r="H91" s="17"/>
    </row>
    <row r="92" spans="1:8" x14ac:dyDescent="0.35">
      <c r="A92" s="17" t="s">
        <v>882</v>
      </c>
      <c r="B92" s="48" t="s">
        <v>316</v>
      </c>
      <c r="C92" s="162"/>
      <c r="D92" s="123"/>
      <c r="E92" s="123"/>
      <c r="F92" s="123"/>
      <c r="G92" s="123"/>
      <c r="H92" s="17"/>
    </row>
    <row r="93" spans="1:8" x14ac:dyDescent="0.35">
      <c r="A93" s="17" t="s">
        <v>883</v>
      </c>
      <c r="B93" s="48" t="s">
        <v>316</v>
      </c>
      <c r="C93" s="162"/>
      <c r="D93" s="123"/>
      <c r="E93" s="123"/>
      <c r="F93" s="123"/>
      <c r="G93" s="123"/>
      <c r="H93" s="17"/>
    </row>
    <row r="94" spans="1:8" x14ac:dyDescent="0.35">
      <c r="A94" s="17" t="s">
        <v>884</v>
      </c>
      <c r="B94" s="48" t="s">
        <v>316</v>
      </c>
      <c r="C94" s="162"/>
      <c r="D94" s="123"/>
      <c r="E94" s="123"/>
      <c r="F94" s="123"/>
      <c r="G94" s="123"/>
      <c r="H94" s="17"/>
    </row>
    <row r="95" spans="1:8" x14ac:dyDescent="0.35">
      <c r="A95" s="17" t="s">
        <v>885</v>
      </c>
      <c r="B95" s="48" t="s">
        <v>316</v>
      </c>
      <c r="C95" s="162"/>
      <c r="D95" s="123"/>
      <c r="E95" s="123"/>
      <c r="F95" s="123"/>
      <c r="G95" s="123"/>
      <c r="H95" s="17"/>
    </row>
    <row r="96" spans="1:8" x14ac:dyDescent="0.35">
      <c r="A96" s="17" t="s">
        <v>886</v>
      </c>
      <c r="B96" s="48" t="s">
        <v>316</v>
      </c>
      <c r="C96" s="162"/>
      <c r="D96" s="123"/>
      <c r="E96" s="123"/>
      <c r="F96" s="123"/>
      <c r="G96" s="123"/>
      <c r="H96" s="17"/>
    </row>
    <row r="97" spans="1:8" x14ac:dyDescent="0.35">
      <c r="A97" s="17" t="s">
        <v>887</v>
      </c>
      <c r="B97" s="48" t="s">
        <v>316</v>
      </c>
      <c r="C97" s="162"/>
      <c r="D97" s="123"/>
      <c r="E97" s="123"/>
      <c r="F97" s="123"/>
      <c r="G97" s="123"/>
      <c r="H97" s="17"/>
    </row>
    <row r="98" spans="1:8" x14ac:dyDescent="0.35">
      <c r="A98" s="34"/>
      <c r="B98" s="54" t="s">
        <v>888</v>
      </c>
      <c r="C98" s="165"/>
      <c r="D98" s="119" t="s">
        <v>791</v>
      </c>
      <c r="E98" s="119" t="s">
        <v>792</v>
      </c>
      <c r="F98" s="125"/>
      <c r="G98" s="120" t="s">
        <v>756</v>
      </c>
      <c r="H98" s="37"/>
    </row>
    <row r="99" spans="1:8" x14ac:dyDescent="0.35">
      <c r="A99" s="66" t="s">
        <v>889</v>
      </c>
      <c r="B99" s="30" t="s">
        <v>2686</v>
      </c>
      <c r="C99" s="314">
        <v>2402839508.0300002</v>
      </c>
      <c r="D99" s="123">
        <f t="shared" ref="D99:D108" si="3">C99/SUM($C$99:$C$108)</f>
        <v>0.35979363977289097</v>
      </c>
      <c r="E99" s="123">
        <v>0</v>
      </c>
      <c r="F99" s="123"/>
      <c r="G99" s="123">
        <f>D99</f>
        <v>0.35979363977289097</v>
      </c>
      <c r="H99" s="17"/>
    </row>
    <row r="100" spans="1:8" x14ac:dyDescent="0.35">
      <c r="A100" s="17" t="s">
        <v>891</v>
      </c>
      <c r="B100" s="30" t="s">
        <v>2687</v>
      </c>
      <c r="C100" s="164">
        <v>419785614.14999998</v>
      </c>
      <c r="D100" s="123">
        <f t="shared" si="3"/>
        <v>6.2857379169346153E-2</v>
      </c>
      <c r="E100" s="123">
        <v>0</v>
      </c>
      <c r="F100" s="123"/>
      <c r="G100" s="123">
        <f>D100</f>
        <v>6.2857379169346153E-2</v>
      </c>
      <c r="H100" s="17"/>
    </row>
    <row r="101" spans="1:8" x14ac:dyDescent="0.35">
      <c r="A101" s="17" t="s">
        <v>892</v>
      </c>
      <c r="B101" s="30" t="s">
        <v>2688</v>
      </c>
      <c r="C101" s="164">
        <v>957118875.20000005</v>
      </c>
      <c r="D101" s="123">
        <f t="shared" si="3"/>
        <v>0.14331597372721569</v>
      </c>
      <c r="E101" s="123">
        <v>0</v>
      </c>
      <c r="F101" s="123"/>
      <c r="G101" s="123">
        <f t="shared" ref="G101:G108" si="4">D101</f>
        <v>0.14331597372721569</v>
      </c>
      <c r="H101" s="17"/>
    </row>
    <row r="102" spans="1:8" x14ac:dyDescent="0.35">
      <c r="A102" s="17" t="s">
        <v>893</v>
      </c>
      <c r="B102" s="30" t="s">
        <v>2689</v>
      </c>
      <c r="C102" s="164">
        <v>201945982.00999999</v>
      </c>
      <c r="D102" s="123">
        <f t="shared" si="3"/>
        <v>3.023875696319768E-2</v>
      </c>
      <c r="E102" s="123">
        <v>0</v>
      </c>
      <c r="F102" s="123"/>
      <c r="G102" s="123">
        <f t="shared" si="4"/>
        <v>3.023875696319768E-2</v>
      </c>
      <c r="H102" s="17"/>
    </row>
    <row r="103" spans="1:8" x14ac:dyDescent="0.35">
      <c r="A103" s="17" t="s">
        <v>894</v>
      </c>
      <c r="B103" s="30" t="s">
        <v>2690</v>
      </c>
      <c r="C103" s="164">
        <v>157562859.90000001</v>
      </c>
      <c r="D103" s="123">
        <f t="shared" si="3"/>
        <v>2.3592967681360138E-2</v>
      </c>
      <c r="E103" s="123">
        <v>0</v>
      </c>
      <c r="F103" s="123"/>
      <c r="G103" s="123">
        <f t="shared" si="4"/>
        <v>2.3592967681360138E-2</v>
      </c>
      <c r="H103" s="17"/>
    </row>
    <row r="104" spans="1:8" x14ac:dyDescent="0.35">
      <c r="A104" s="17" t="s">
        <v>895</v>
      </c>
      <c r="B104" s="30" t="s">
        <v>2691</v>
      </c>
      <c r="C104" s="164">
        <v>526125748.88999999</v>
      </c>
      <c r="D104" s="123">
        <f t="shared" si="3"/>
        <v>7.8780416893747748E-2</v>
      </c>
      <c r="E104" s="123">
        <v>0</v>
      </c>
      <c r="F104" s="123"/>
      <c r="G104" s="123">
        <f t="shared" si="4"/>
        <v>7.8780416893747748E-2</v>
      </c>
      <c r="H104" s="17"/>
    </row>
    <row r="105" spans="1:8" x14ac:dyDescent="0.35">
      <c r="A105" s="17" t="s">
        <v>896</v>
      </c>
      <c r="B105" s="30" t="s">
        <v>2692</v>
      </c>
      <c r="C105" s="164">
        <v>143104128.05000001</v>
      </c>
      <c r="D105" s="123">
        <f t="shared" si="3"/>
        <v>2.1427962594076224E-2</v>
      </c>
      <c r="E105" s="123">
        <v>0</v>
      </c>
      <c r="F105" s="123"/>
      <c r="G105" s="123">
        <f t="shared" si="4"/>
        <v>2.1427962594076224E-2</v>
      </c>
      <c r="H105" s="17"/>
    </row>
    <row r="106" spans="1:8" x14ac:dyDescent="0.35">
      <c r="A106" s="17" t="s">
        <v>897</v>
      </c>
      <c r="B106" s="30" t="s">
        <v>2693</v>
      </c>
      <c r="C106" s="164">
        <v>423996593.70999998</v>
      </c>
      <c r="D106" s="123">
        <f t="shared" si="3"/>
        <v>6.348791802050055E-2</v>
      </c>
      <c r="E106" s="123">
        <v>0</v>
      </c>
      <c r="F106" s="123"/>
      <c r="G106" s="123">
        <f t="shared" si="4"/>
        <v>6.348791802050055E-2</v>
      </c>
      <c r="H106" s="17"/>
    </row>
    <row r="107" spans="1:8" x14ac:dyDescent="0.35">
      <c r="A107" s="17" t="s">
        <v>898</v>
      </c>
      <c r="B107" s="30" t="s">
        <v>2694</v>
      </c>
      <c r="C107" s="164">
        <v>700561078.32000005</v>
      </c>
      <c r="D107" s="123">
        <f t="shared" si="3"/>
        <v>0.10489981516020051</v>
      </c>
      <c r="E107" s="123">
        <v>0</v>
      </c>
      <c r="F107" s="123"/>
      <c r="G107" s="123">
        <f t="shared" si="4"/>
        <v>0.10489981516020051</v>
      </c>
      <c r="H107" s="17"/>
    </row>
    <row r="108" spans="1:8" x14ac:dyDescent="0.35">
      <c r="A108" s="17" t="s">
        <v>899</v>
      </c>
      <c r="B108" s="30" t="s">
        <v>2695</v>
      </c>
      <c r="C108" s="164">
        <v>745342002.12</v>
      </c>
      <c r="D108" s="123">
        <f t="shared" si="3"/>
        <v>0.11160517001746437</v>
      </c>
      <c r="E108" s="123">
        <v>0</v>
      </c>
      <c r="F108" s="123"/>
      <c r="G108" s="123">
        <f t="shared" si="4"/>
        <v>0.11160517001746437</v>
      </c>
      <c r="H108" s="17"/>
    </row>
    <row r="109" spans="1:8" x14ac:dyDescent="0.35">
      <c r="A109" s="17" t="s">
        <v>900</v>
      </c>
      <c r="B109" s="30"/>
      <c r="C109" s="164"/>
      <c r="D109" s="123"/>
      <c r="E109" s="123"/>
      <c r="F109" s="123"/>
      <c r="G109" s="123"/>
      <c r="H109" s="17"/>
    </row>
    <row r="110" spans="1:8" x14ac:dyDescent="0.35">
      <c r="A110" s="17" t="s">
        <v>901</v>
      </c>
      <c r="B110" s="30"/>
      <c r="C110" s="164"/>
      <c r="D110" s="123"/>
      <c r="E110" s="123"/>
      <c r="F110" s="123"/>
      <c r="G110" s="123"/>
      <c r="H110" s="17"/>
    </row>
    <row r="111" spans="1:8" x14ac:dyDescent="0.35">
      <c r="A111" s="34"/>
      <c r="B111" s="35" t="s">
        <v>902</v>
      </c>
      <c r="C111" s="161"/>
      <c r="D111" s="119" t="s">
        <v>791</v>
      </c>
      <c r="E111" s="119" t="s">
        <v>792</v>
      </c>
      <c r="F111" s="125"/>
      <c r="G111" s="120" t="s">
        <v>756</v>
      </c>
      <c r="H111" s="37"/>
    </row>
    <row r="112" spans="1:8" x14ac:dyDescent="0.35">
      <c r="A112" s="17" t="s">
        <v>903</v>
      </c>
      <c r="B112" s="17" t="s">
        <v>904</v>
      </c>
      <c r="C112" s="156">
        <v>6310460872.7200003</v>
      </c>
      <c r="D112" s="123">
        <f>C112/SUM($C$112:$C$114)</f>
        <v>0.94490858771579489</v>
      </c>
      <c r="E112" s="123">
        <v>0</v>
      </c>
      <c r="F112" s="127"/>
      <c r="G112" s="123">
        <f>D112</f>
        <v>0.94490858771579489</v>
      </c>
    </row>
    <row r="113" spans="1:8" x14ac:dyDescent="0.35">
      <c r="A113" s="17" t="s">
        <v>905</v>
      </c>
      <c r="B113" s="17" t="s">
        <v>906</v>
      </c>
      <c r="C113" s="156">
        <v>367921517.66000003</v>
      </c>
      <c r="D113" s="123">
        <f t="shared" ref="D113:D114" si="5">C113/SUM($C$112:$C$114)</f>
        <v>5.5091412284205138E-2</v>
      </c>
      <c r="E113" s="123">
        <v>0</v>
      </c>
      <c r="F113" s="127"/>
      <c r="G113" s="123">
        <f t="shared" ref="G113:G114" si="6">D113</f>
        <v>5.5091412284205138E-2</v>
      </c>
    </row>
    <row r="114" spans="1:8" x14ac:dyDescent="0.35">
      <c r="A114" s="17" t="s">
        <v>907</v>
      </c>
      <c r="B114" s="17" t="s">
        <v>312</v>
      </c>
      <c r="C114" s="156">
        <v>0</v>
      </c>
      <c r="D114" s="123">
        <f t="shared" si="5"/>
        <v>0</v>
      </c>
      <c r="E114" s="123">
        <v>0</v>
      </c>
      <c r="F114" s="127"/>
      <c r="G114" s="123">
        <f t="shared" si="6"/>
        <v>0</v>
      </c>
    </row>
    <row r="115" spans="1:8" x14ac:dyDescent="0.35">
      <c r="A115" s="17" t="s">
        <v>908</v>
      </c>
      <c r="D115" s="123"/>
      <c r="E115" s="123"/>
      <c r="F115" s="127"/>
      <c r="G115" s="123"/>
    </row>
    <row r="116" spans="1:8" x14ac:dyDescent="0.35">
      <c r="A116" s="17" t="s">
        <v>909</v>
      </c>
      <c r="D116" s="123"/>
      <c r="E116" s="123"/>
      <c r="F116" s="127"/>
      <c r="G116" s="123"/>
    </row>
    <row r="117" spans="1:8" x14ac:dyDescent="0.35">
      <c r="A117" s="17" t="s">
        <v>910</v>
      </c>
      <c r="D117" s="123"/>
      <c r="E117" s="123"/>
      <c r="F117" s="127"/>
      <c r="G117" s="123"/>
    </row>
    <row r="118" spans="1:8" x14ac:dyDescent="0.35">
      <c r="A118" s="17" t="s">
        <v>911</v>
      </c>
      <c r="D118" s="123"/>
      <c r="E118" s="123"/>
      <c r="F118" s="127"/>
      <c r="G118" s="123"/>
    </row>
    <row r="119" spans="1:8" x14ac:dyDescent="0.35">
      <c r="A119" s="17" t="s">
        <v>912</v>
      </c>
      <c r="D119" s="123"/>
      <c r="E119" s="123"/>
      <c r="F119" s="127"/>
      <c r="G119" s="123"/>
    </row>
    <row r="120" spans="1:8" x14ac:dyDescent="0.35">
      <c r="A120" s="17" t="s">
        <v>913</v>
      </c>
      <c r="D120" s="123"/>
      <c r="E120" s="123"/>
      <c r="F120" s="127"/>
      <c r="G120" s="123"/>
    </row>
    <row r="121" spans="1:8" x14ac:dyDescent="0.35">
      <c r="A121" s="34"/>
      <c r="B121" s="35" t="s">
        <v>914</v>
      </c>
      <c r="C121" s="161"/>
      <c r="D121" s="119" t="s">
        <v>791</v>
      </c>
      <c r="E121" s="119" t="s">
        <v>792</v>
      </c>
      <c r="F121" s="125"/>
      <c r="G121" s="120" t="s">
        <v>756</v>
      </c>
      <c r="H121" s="37"/>
    </row>
    <row r="122" spans="1:8" x14ac:dyDescent="0.35">
      <c r="A122" s="17" t="s">
        <v>915</v>
      </c>
      <c r="B122" s="17" t="s">
        <v>916</v>
      </c>
      <c r="C122" s="156">
        <v>380448576.30000001</v>
      </c>
      <c r="D122" s="123">
        <f>C122/SUM($C$122:$C$124)</f>
        <v>5.6967174693084995E-2</v>
      </c>
      <c r="E122" s="123">
        <v>0</v>
      </c>
      <c r="F122" s="127"/>
      <c r="G122" s="123">
        <f>D122</f>
        <v>5.6967174693084995E-2</v>
      </c>
    </row>
    <row r="123" spans="1:8" x14ac:dyDescent="0.35">
      <c r="A123" s="17" t="s">
        <v>917</v>
      </c>
      <c r="B123" s="17" t="s">
        <v>918</v>
      </c>
      <c r="C123" s="156">
        <v>6297838916.29</v>
      </c>
      <c r="D123" s="123">
        <f t="shared" ref="D123:D124" si="7">C123/SUM($C$122:$C$124)</f>
        <v>0.9430186156099476</v>
      </c>
      <c r="E123" s="123">
        <v>0</v>
      </c>
      <c r="F123" s="127"/>
      <c r="G123" s="123">
        <f t="shared" ref="G123:G124" si="8">D123</f>
        <v>0.9430186156099476</v>
      </c>
    </row>
    <row r="124" spans="1:8" x14ac:dyDescent="0.35">
      <c r="A124" s="17" t="s">
        <v>919</v>
      </c>
      <c r="B124" s="17" t="s">
        <v>312</v>
      </c>
      <c r="C124" s="156">
        <v>94897.79</v>
      </c>
      <c r="D124" s="123">
        <f t="shared" si="7"/>
        <v>1.4209696967441887E-5</v>
      </c>
      <c r="E124" s="123">
        <v>0</v>
      </c>
      <c r="F124" s="127"/>
      <c r="G124" s="123">
        <f t="shared" si="8"/>
        <v>1.4209696967441887E-5</v>
      </c>
    </row>
    <row r="125" spans="1:8" x14ac:dyDescent="0.35">
      <c r="A125" s="17" t="s">
        <v>920</v>
      </c>
      <c r="F125" s="112"/>
    </row>
    <row r="126" spans="1:8" x14ac:dyDescent="0.35">
      <c r="A126" s="17" t="s">
        <v>921</v>
      </c>
      <c r="F126" s="112"/>
    </row>
    <row r="127" spans="1:8" x14ac:dyDescent="0.35">
      <c r="A127" s="17" t="s">
        <v>922</v>
      </c>
      <c r="F127" s="112"/>
    </row>
    <row r="128" spans="1:8" x14ac:dyDescent="0.35">
      <c r="A128" s="17" t="s">
        <v>923</v>
      </c>
      <c r="F128" s="112"/>
    </row>
    <row r="129" spans="1:8" x14ac:dyDescent="0.35">
      <c r="A129" s="17" t="s">
        <v>924</v>
      </c>
      <c r="F129" s="112"/>
    </row>
    <row r="130" spans="1:8" x14ac:dyDescent="0.35">
      <c r="A130" s="17" t="s">
        <v>925</v>
      </c>
      <c r="F130" s="112"/>
    </row>
    <row r="131" spans="1:8" x14ac:dyDescent="0.35">
      <c r="A131" s="34"/>
      <c r="B131" s="35" t="s">
        <v>926</v>
      </c>
      <c r="C131" s="161"/>
      <c r="D131" s="119" t="s">
        <v>791</v>
      </c>
      <c r="E131" s="119" t="s">
        <v>792</v>
      </c>
      <c r="F131" s="125"/>
      <c r="G131" s="120" t="s">
        <v>756</v>
      </c>
      <c r="H131" s="37"/>
    </row>
    <row r="132" spans="1:8" x14ac:dyDescent="0.35">
      <c r="A132" s="17" t="s">
        <v>927</v>
      </c>
      <c r="B132" s="53" t="s">
        <v>928</v>
      </c>
      <c r="C132" s="166">
        <v>354322533.70999998</v>
      </c>
      <c r="D132" s="123">
        <f>C132/SUM(C$132:C$136)</f>
        <v>5.3055143146698291E-2</v>
      </c>
      <c r="E132" s="123">
        <v>0</v>
      </c>
      <c r="F132" s="127"/>
      <c r="G132" s="123">
        <f>D132</f>
        <v>5.3055143146698291E-2</v>
      </c>
    </row>
    <row r="133" spans="1:8" x14ac:dyDescent="0.35">
      <c r="A133" s="17" t="s">
        <v>929</v>
      </c>
      <c r="B133" s="53" t="s">
        <v>930</v>
      </c>
      <c r="C133" s="166">
        <v>1803963943.1400001</v>
      </c>
      <c r="D133" s="123">
        <f t="shared" ref="D133:D136" si="9">C133/SUM(C$132:C$136)</f>
        <v>0.27011989396392661</v>
      </c>
      <c r="E133" s="123">
        <v>0</v>
      </c>
      <c r="F133" s="127"/>
      <c r="G133" s="123">
        <f>D133</f>
        <v>0.27011989396392661</v>
      </c>
    </row>
    <row r="134" spans="1:8" x14ac:dyDescent="0.35">
      <c r="A134" s="17" t="s">
        <v>931</v>
      </c>
      <c r="B134" s="53" t="s">
        <v>932</v>
      </c>
      <c r="C134" s="166">
        <v>1061213841.7</v>
      </c>
      <c r="D134" s="123">
        <f t="shared" si="9"/>
        <v>0.15890282701221861</v>
      </c>
      <c r="E134" s="123">
        <v>0</v>
      </c>
      <c r="F134" s="123"/>
      <c r="G134" s="123">
        <f t="shared" ref="G134:G136" si="10">D134</f>
        <v>0.15890282701221861</v>
      </c>
    </row>
    <row r="135" spans="1:8" x14ac:dyDescent="0.35">
      <c r="A135" s="17" t="s">
        <v>933</v>
      </c>
      <c r="B135" s="53" t="s">
        <v>934</v>
      </c>
      <c r="C135" s="166">
        <v>1131948113.02</v>
      </c>
      <c r="D135" s="123">
        <f t="shared" si="9"/>
        <v>0.169494354598583</v>
      </c>
      <c r="E135" s="123">
        <v>0</v>
      </c>
      <c r="F135" s="123"/>
      <c r="G135" s="123">
        <f t="shared" si="10"/>
        <v>0.169494354598583</v>
      </c>
    </row>
    <row r="136" spans="1:8" x14ac:dyDescent="0.35">
      <c r="A136" s="17" t="s">
        <v>935</v>
      </c>
      <c r="B136" s="53" t="s">
        <v>936</v>
      </c>
      <c r="C136" s="166">
        <v>2326933958.8099999</v>
      </c>
      <c r="D136" s="123">
        <f t="shared" si="9"/>
        <v>0.3484277812785736</v>
      </c>
      <c r="E136" s="123">
        <v>0</v>
      </c>
      <c r="F136" s="123"/>
      <c r="G136" s="123">
        <f t="shared" si="10"/>
        <v>0.3484277812785736</v>
      </c>
    </row>
    <row r="137" spans="1:8" x14ac:dyDescent="0.35">
      <c r="A137" s="17" t="s">
        <v>937</v>
      </c>
      <c r="B137" s="29"/>
      <c r="C137" s="163"/>
      <c r="D137" s="123"/>
      <c r="E137" s="123"/>
      <c r="F137" s="123"/>
      <c r="G137" s="123"/>
    </row>
    <row r="138" spans="1:8" x14ac:dyDescent="0.35">
      <c r="A138" s="17" t="s">
        <v>938</v>
      </c>
      <c r="B138" s="29"/>
      <c r="C138" s="163"/>
      <c r="D138" s="123"/>
      <c r="E138" s="123"/>
      <c r="F138" s="123"/>
      <c r="G138" s="123"/>
    </row>
    <row r="139" spans="1:8" x14ac:dyDescent="0.35">
      <c r="A139" s="17" t="s">
        <v>939</v>
      </c>
      <c r="B139" s="53"/>
      <c r="C139" s="166"/>
      <c r="D139" s="123"/>
      <c r="E139" s="123"/>
      <c r="F139" s="123"/>
      <c r="G139" s="123"/>
    </row>
    <row r="140" spans="1:8" x14ac:dyDescent="0.35">
      <c r="A140" s="17" t="s">
        <v>940</v>
      </c>
      <c r="B140" s="53"/>
      <c r="C140" s="166"/>
      <c r="D140" s="123"/>
      <c r="E140" s="123"/>
      <c r="F140" s="123"/>
      <c r="G140" s="123"/>
    </row>
    <row r="141" spans="1:8" x14ac:dyDescent="0.35">
      <c r="A141" s="34"/>
      <c r="B141" s="54" t="s">
        <v>941</v>
      </c>
      <c r="C141" s="165"/>
      <c r="D141" s="119" t="s">
        <v>791</v>
      </c>
      <c r="E141" s="119" t="s">
        <v>792</v>
      </c>
      <c r="F141" s="119"/>
      <c r="G141" s="119" t="s">
        <v>756</v>
      </c>
      <c r="H141" s="37"/>
    </row>
    <row r="142" spans="1:8" x14ac:dyDescent="0.35">
      <c r="A142" s="17" t="s">
        <v>942</v>
      </c>
      <c r="B142" s="17" t="s">
        <v>943</v>
      </c>
      <c r="D142" s="331">
        <v>0</v>
      </c>
      <c r="E142" s="330">
        <v>0</v>
      </c>
      <c r="F142" s="265"/>
      <c r="G142" s="123">
        <f>D142</f>
        <v>0</v>
      </c>
    </row>
    <row r="143" spans="1:8" x14ac:dyDescent="0.35">
      <c r="A143" s="17" t="s">
        <v>944</v>
      </c>
      <c r="B143" s="69" t="s">
        <v>945</v>
      </c>
      <c r="D143" s="123">
        <v>0</v>
      </c>
      <c r="E143" s="330">
        <v>0</v>
      </c>
      <c r="F143" s="265"/>
      <c r="G143" s="123">
        <f>D143</f>
        <v>0</v>
      </c>
    </row>
    <row r="144" spans="1:8" x14ac:dyDescent="0.35">
      <c r="A144" s="17" t="s">
        <v>946</v>
      </c>
      <c r="B144" s="70"/>
      <c r="C144" s="167"/>
      <c r="D144" s="123"/>
      <c r="E144" s="123"/>
      <c r="F144" s="127"/>
      <c r="G144" s="123"/>
    </row>
    <row r="145" spans="1:8" x14ac:dyDescent="0.35">
      <c r="A145" s="17" t="s">
        <v>947</v>
      </c>
      <c r="B145" s="70"/>
      <c r="C145" s="167"/>
      <c r="D145" s="123"/>
      <c r="E145" s="123"/>
      <c r="F145" s="127"/>
      <c r="G145" s="123"/>
    </row>
    <row r="146" spans="1:8" x14ac:dyDescent="0.35">
      <c r="A146" s="17" t="s">
        <v>948</v>
      </c>
      <c r="B146" s="70"/>
      <c r="C146" s="167"/>
      <c r="D146" s="123"/>
      <c r="E146" s="123"/>
      <c r="F146" s="127"/>
      <c r="G146" s="123"/>
    </row>
    <row r="147" spans="1:8" ht="18.5" x14ac:dyDescent="0.35">
      <c r="A147" s="71"/>
      <c r="B147" s="72" t="s">
        <v>753</v>
      </c>
      <c r="C147" s="168"/>
      <c r="D147" s="128"/>
      <c r="E147" s="128"/>
      <c r="F147" s="128"/>
      <c r="G147" s="129"/>
      <c r="H147" s="73"/>
    </row>
    <row r="148" spans="1:8" x14ac:dyDescent="0.35">
      <c r="A148" s="34"/>
      <c r="B148" s="35" t="s">
        <v>949</v>
      </c>
      <c r="C148" s="161"/>
      <c r="D148" s="119" t="s">
        <v>950</v>
      </c>
      <c r="E148" s="119" t="s">
        <v>951</v>
      </c>
      <c r="F148" s="125"/>
      <c r="G148" s="119" t="s">
        <v>791</v>
      </c>
      <c r="H148" s="34" t="s">
        <v>952</v>
      </c>
    </row>
    <row r="149" spans="1:8" x14ac:dyDescent="0.35">
      <c r="A149" s="17" t="s">
        <v>953</v>
      </c>
      <c r="B149" s="30" t="s">
        <v>954</v>
      </c>
      <c r="C149" s="164"/>
      <c r="D149" s="324">
        <v>209998.81738192568</v>
      </c>
      <c r="E149" s="260"/>
      <c r="F149" s="130"/>
      <c r="G149" s="131"/>
      <c r="H149" s="52"/>
    </row>
    <row r="150" spans="1:8" x14ac:dyDescent="0.35">
      <c r="A150" s="28"/>
      <c r="B150" s="74"/>
      <c r="C150" s="169"/>
      <c r="D150" s="255"/>
      <c r="E150" s="261"/>
      <c r="F150" s="130"/>
      <c r="G150" s="131"/>
      <c r="H150" s="52"/>
    </row>
    <row r="151" spans="1:8" x14ac:dyDescent="0.35">
      <c r="B151" s="30" t="s">
        <v>955</v>
      </c>
      <c r="C151" s="164"/>
      <c r="D151" s="255"/>
      <c r="E151" s="261"/>
      <c r="F151" s="130"/>
      <c r="G151" s="131"/>
      <c r="H151" s="52"/>
    </row>
    <row r="152" spans="1:8" x14ac:dyDescent="0.35">
      <c r="A152" s="17" t="s">
        <v>956</v>
      </c>
      <c r="B152" s="30" t="s">
        <v>2696</v>
      </c>
      <c r="C152" s="164"/>
      <c r="D152" s="321">
        <v>168133704.22</v>
      </c>
      <c r="E152" s="332">
        <v>6386</v>
      </c>
      <c r="F152" s="130"/>
      <c r="G152" s="122">
        <f>IF($D$176=0,"",IF(D152="[For Completion]","",IF(D152="","",D152/$D$176)))</f>
        <v>2.5175812703116748E-2</v>
      </c>
      <c r="H152" s="122">
        <f>IF($E$176=0,"",IF(E152="[For Completion]","",IF(E152="","",E152/$E$176)))</f>
        <v>0.20080498081881643</v>
      </c>
    </row>
    <row r="153" spans="1:8" x14ac:dyDescent="0.35">
      <c r="A153" s="17" t="s">
        <v>957</v>
      </c>
      <c r="B153" s="30" t="s">
        <v>2697</v>
      </c>
      <c r="C153" s="164"/>
      <c r="D153" s="321">
        <v>381197905.23000002</v>
      </c>
      <c r="E153" s="332">
        <v>5095</v>
      </c>
      <c r="F153" s="130"/>
      <c r="G153" s="122">
        <f t="shared" ref="G153:G165" si="11">IF($D$176=0,"",IF(D153="[For Completion]","",IF(D153="","",D153/$D$176)))</f>
        <v>5.7079376853158878E-2</v>
      </c>
      <c r="H153" s="122">
        <f t="shared" ref="H153:H165" si="12">IF($E$176=0,"",IF(E153="[For Completion]","",IF(E153="","",E153/$E$176)))</f>
        <v>0.1602100496824099</v>
      </c>
    </row>
    <row r="154" spans="1:8" x14ac:dyDescent="0.35">
      <c r="A154" s="17" t="s">
        <v>958</v>
      </c>
      <c r="B154" s="30" t="s">
        <v>2698</v>
      </c>
      <c r="C154" s="164"/>
      <c r="D154" s="321">
        <v>495664982.07999998</v>
      </c>
      <c r="E154" s="332">
        <v>3971</v>
      </c>
      <c r="F154" s="130"/>
      <c r="G154" s="122">
        <f t="shared" si="11"/>
        <v>7.4219317359543499E-2</v>
      </c>
      <c r="H154" s="122">
        <f t="shared" si="12"/>
        <v>0.12486636060625118</v>
      </c>
    </row>
    <row r="155" spans="1:8" x14ac:dyDescent="0.35">
      <c r="A155" s="17" t="s">
        <v>959</v>
      </c>
      <c r="B155" s="30" t="s">
        <v>2699</v>
      </c>
      <c r="C155" s="164"/>
      <c r="D155" s="321">
        <v>614702272.87</v>
      </c>
      <c r="E155" s="332">
        <v>3508</v>
      </c>
      <c r="F155" s="130"/>
      <c r="G155" s="122">
        <f t="shared" si="11"/>
        <v>9.2043587344662878E-2</v>
      </c>
      <c r="H155" s="122">
        <f t="shared" si="12"/>
        <v>0.11030752782843846</v>
      </c>
    </row>
    <row r="156" spans="1:8" x14ac:dyDescent="0.35">
      <c r="A156" s="17" t="s">
        <v>960</v>
      </c>
      <c r="B156" s="30" t="s">
        <v>2700</v>
      </c>
      <c r="C156" s="164"/>
      <c r="D156" s="321">
        <v>641274634.38999999</v>
      </c>
      <c r="E156" s="332">
        <v>2853</v>
      </c>
      <c r="F156" s="130"/>
      <c r="G156" s="122">
        <f t="shared" si="11"/>
        <v>9.6022449285583872E-2</v>
      </c>
      <c r="H156" s="122">
        <f t="shared" si="12"/>
        <v>8.9711338909502544E-2</v>
      </c>
    </row>
    <row r="157" spans="1:8" x14ac:dyDescent="0.35">
      <c r="A157" s="17" t="s">
        <v>961</v>
      </c>
      <c r="B157" s="30" t="s">
        <v>2701</v>
      </c>
      <c r="C157" s="164"/>
      <c r="D157" s="321">
        <v>656702176.55999994</v>
      </c>
      <c r="E157" s="332">
        <v>2385</v>
      </c>
      <c r="F157" s="130"/>
      <c r="G157" s="122">
        <f t="shared" si="11"/>
        <v>9.833252098681243E-2</v>
      </c>
      <c r="H157" s="122">
        <f t="shared" si="12"/>
        <v>7.4995283315514749E-2</v>
      </c>
    </row>
    <row r="158" spans="1:8" x14ac:dyDescent="0.35">
      <c r="A158" s="17" t="s">
        <v>962</v>
      </c>
      <c r="B158" s="30" t="s">
        <v>2702</v>
      </c>
      <c r="C158" s="164"/>
      <c r="D158" s="321">
        <v>563674765.51999998</v>
      </c>
      <c r="E158" s="332">
        <v>1738</v>
      </c>
      <c r="F158" s="130"/>
      <c r="G158" s="122">
        <f t="shared" si="11"/>
        <v>8.4402888689326286E-2</v>
      </c>
      <c r="H158" s="122">
        <f t="shared" si="12"/>
        <v>5.4650650902458964E-2</v>
      </c>
    </row>
    <row r="159" spans="1:8" x14ac:dyDescent="0.35">
      <c r="A159" s="17" t="s">
        <v>963</v>
      </c>
      <c r="B159" s="30" t="s">
        <v>2703</v>
      </c>
      <c r="C159" s="164"/>
      <c r="D159" s="321">
        <v>501674672.47000003</v>
      </c>
      <c r="E159" s="332">
        <v>1337</v>
      </c>
      <c r="F159" s="130"/>
      <c r="G159" s="122">
        <f t="shared" si="11"/>
        <v>7.5119189520002128E-2</v>
      </c>
      <c r="H159" s="122">
        <f t="shared" si="12"/>
        <v>4.2041381045217284E-2</v>
      </c>
    </row>
    <row r="160" spans="1:8" x14ac:dyDescent="0.35">
      <c r="A160" s="17" t="s">
        <v>964</v>
      </c>
      <c r="B160" s="30" t="s">
        <v>2704</v>
      </c>
      <c r="C160" s="164"/>
      <c r="D160" s="321">
        <v>418751743.51999998</v>
      </c>
      <c r="E160" s="332">
        <v>987</v>
      </c>
      <c r="F160" s="130"/>
      <c r="G160" s="122">
        <f t="shared" si="11"/>
        <v>6.27025706289593E-2</v>
      </c>
      <c r="H160" s="122">
        <f t="shared" si="12"/>
        <v>3.103578391296145E-2</v>
      </c>
    </row>
    <row r="161" spans="1:8" x14ac:dyDescent="0.35">
      <c r="A161" s="17" t="s">
        <v>965</v>
      </c>
      <c r="B161" s="30" t="s">
        <v>2705</v>
      </c>
      <c r="C161" s="164"/>
      <c r="D161" s="321">
        <v>390993385.83999997</v>
      </c>
      <c r="E161" s="332">
        <v>822</v>
      </c>
      <c r="F161" s="132"/>
      <c r="G161" s="122">
        <f t="shared" si="11"/>
        <v>5.8546121348668753E-2</v>
      </c>
      <c r="H161" s="122">
        <f t="shared" si="12"/>
        <v>2.5847430979183701E-2</v>
      </c>
    </row>
    <row r="162" spans="1:8" x14ac:dyDescent="0.35">
      <c r="A162" s="17" t="s">
        <v>966</v>
      </c>
      <c r="B162" s="30" t="s">
        <v>2706</v>
      </c>
      <c r="C162" s="164"/>
      <c r="D162" s="321">
        <v>1245526513.3299999</v>
      </c>
      <c r="E162" s="332">
        <v>2070</v>
      </c>
      <c r="F162" s="132"/>
      <c r="G162" s="122">
        <f t="shared" si="11"/>
        <v>0.18650122747151193</v>
      </c>
      <c r="H162" s="122">
        <f t="shared" si="12"/>
        <v>6.5090245896484503E-2</v>
      </c>
    </row>
    <row r="163" spans="1:8" x14ac:dyDescent="0.35">
      <c r="A163" s="17" t="s">
        <v>967</v>
      </c>
      <c r="B163" s="30" t="s">
        <v>2707</v>
      </c>
      <c r="C163" s="164"/>
      <c r="D163" s="321">
        <v>425591924.12</v>
      </c>
      <c r="E163" s="332">
        <v>499</v>
      </c>
      <c r="F163" s="132"/>
      <c r="G163" s="122">
        <f t="shared" si="11"/>
        <v>6.3726797784603023E-2</v>
      </c>
      <c r="H163" s="122">
        <f t="shared" si="12"/>
        <v>1.5690837054273318E-2</v>
      </c>
    </row>
    <row r="164" spans="1:8" ht="14.25" customHeight="1" x14ac:dyDescent="0.35">
      <c r="A164" s="17" t="s">
        <v>968</v>
      </c>
      <c r="B164" s="30" t="s">
        <v>2708</v>
      </c>
      <c r="C164" s="164"/>
      <c r="D164" s="321">
        <v>174493710.22999999</v>
      </c>
      <c r="E164" s="332">
        <v>151</v>
      </c>
      <c r="F164" s="132"/>
      <c r="G164" s="122">
        <f t="shared" si="11"/>
        <v>2.6128140024050239E-2</v>
      </c>
      <c r="H164" s="122">
        <f t="shared" si="12"/>
        <v>4.7481290484875163E-3</v>
      </c>
    </row>
    <row r="165" spans="1:8" ht="14.25" customHeight="1" x14ac:dyDescent="0.35">
      <c r="A165" s="17" t="s">
        <v>969</v>
      </c>
      <c r="B165" s="30" t="s">
        <v>2709</v>
      </c>
      <c r="C165" s="164"/>
      <c r="D165" s="321">
        <v>0</v>
      </c>
      <c r="E165" s="332">
        <v>0</v>
      </c>
      <c r="F165" s="132"/>
      <c r="G165" s="122">
        <f t="shared" si="11"/>
        <v>0</v>
      </c>
      <c r="H165" s="122">
        <f t="shared" si="12"/>
        <v>0</v>
      </c>
    </row>
    <row r="166" spans="1:8" x14ac:dyDescent="0.35">
      <c r="A166" s="17" t="s">
        <v>970</v>
      </c>
      <c r="B166" s="30"/>
      <c r="C166" s="164"/>
      <c r="D166" s="121"/>
      <c r="E166" s="111"/>
      <c r="F166" s="132"/>
      <c r="G166" s="122" t="s">
        <v>737</v>
      </c>
      <c r="H166" s="43" t="s">
        <v>737</v>
      </c>
    </row>
    <row r="167" spans="1:8" x14ac:dyDescent="0.35">
      <c r="A167" s="17" t="s">
        <v>971</v>
      </c>
      <c r="B167" s="30"/>
      <c r="C167" s="164"/>
      <c r="D167" s="121"/>
      <c r="E167" s="111"/>
      <c r="G167" s="122" t="s">
        <v>737</v>
      </c>
      <c r="H167" s="43" t="s">
        <v>737</v>
      </c>
    </row>
    <row r="168" spans="1:8" x14ac:dyDescent="0.35">
      <c r="A168" s="17" t="s">
        <v>972</v>
      </c>
      <c r="B168" s="30"/>
      <c r="C168" s="164"/>
      <c r="D168" s="121"/>
      <c r="E168" s="111"/>
      <c r="F168" s="133"/>
      <c r="G168" s="122" t="s">
        <v>737</v>
      </c>
      <c r="H168" s="43" t="s">
        <v>737</v>
      </c>
    </row>
    <row r="169" spans="1:8" x14ac:dyDescent="0.35">
      <c r="A169" s="17" t="s">
        <v>973</v>
      </c>
      <c r="B169" s="30"/>
      <c r="C169" s="164"/>
      <c r="D169" s="121"/>
      <c r="E169" s="111"/>
      <c r="F169" s="133"/>
      <c r="G169" s="122" t="s">
        <v>737</v>
      </c>
      <c r="H169" s="43" t="s">
        <v>737</v>
      </c>
    </row>
    <row r="170" spans="1:8" x14ac:dyDescent="0.35">
      <c r="A170" s="17" t="s">
        <v>974</v>
      </c>
      <c r="B170" s="30"/>
      <c r="C170" s="164"/>
      <c r="D170" s="121"/>
      <c r="E170" s="111"/>
      <c r="F170" s="133"/>
      <c r="G170" s="122" t="s">
        <v>737</v>
      </c>
      <c r="H170" s="43" t="s">
        <v>737</v>
      </c>
    </row>
    <row r="171" spans="1:8" x14ac:dyDescent="0.35">
      <c r="A171" s="17" t="s">
        <v>975</v>
      </c>
      <c r="B171" s="30"/>
      <c r="C171" s="164"/>
      <c r="D171" s="121"/>
      <c r="E171" s="111"/>
      <c r="F171" s="133"/>
      <c r="G171" s="122" t="s">
        <v>737</v>
      </c>
      <c r="H171" s="43" t="s">
        <v>737</v>
      </c>
    </row>
    <row r="172" spans="1:8" x14ac:dyDescent="0.35">
      <c r="A172" s="17" t="s">
        <v>976</v>
      </c>
      <c r="B172" s="30"/>
      <c r="C172" s="164"/>
      <c r="D172" s="121"/>
      <c r="E172" s="111"/>
      <c r="F172" s="133"/>
      <c r="G172" s="122" t="s">
        <v>737</v>
      </c>
      <c r="H172" s="43" t="s">
        <v>737</v>
      </c>
    </row>
    <row r="173" spans="1:8" x14ac:dyDescent="0.35">
      <c r="A173" s="17" t="s">
        <v>977</v>
      </c>
      <c r="B173" s="30"/>
      <c r="C173" s="164"/>
      <c r="D173" s="121"/>
      <c r="E173" s="111"/>
      <c r="F173" s="133"/>
      <c r="G173" s="122" t="s">
        <v>737</v>
      </c>
      <c r="H173" s="43" t="s">
        <v>737</v>
      </c>
    </row>
    <row r="174" spans="1:8" x14ac:dyDescent="0.35">
      <c r="A174" s="17" t="s">
        <v>978</v>
      </c>
      <c r="B174" s="30"/>
      <c r="C174" s="164"/>
      <c r="D174" s="121"/>
      <c r="E174" s="111"/>
      <c r="F174" s="133"/>
      <c r="G174" s="122" t="s">
        <v>737</v>
      </c>
      <c r="H174" s="43" t="s">
        <v>737</v>
      </c>
    </row>
    <row r="175" spans="1:8" x14ac:dyDescent="0.35">
      <c r="A175" s="17" t="s">
        <v>979</v>
      </c>
      <c r="B175" s="30"/>
      <c r="C175" s="164"/>
      <c r="D175" s="121"/>
      <c r="E175" s="111"/>
      <c r="F175" s="133"/>
      <c r="G175" s="122" t="s">
        <v>737</v>
      </c>
      <c r="H175" s="43" t="s">
        <v>737</v>
      </c>
    </row>
    <row r="176" spans="1:8" x14ac:dyDescent="0.35">
      <c r="A176" s="17" t="s">
        <v>980</v>
      </c>
      <c r="B176" s="45" t="s">
        <v>314</v>
      </c>
      <c r="C176" s="170"/>
      <c r="D176" s="319">
        <f>SUM(D152:D165)</f>
        <v>6678382390.3800001</v>
      </c>
      <c r="E176" s="332">
        <f>SUM(E152:E165)</f>
        <v>31802</v>
      </c>
      <c r="F176" s="133"/>
      <c r="G176" s="136">
        <f>SUM(G152:G165)</f>
        <v>1</v>
      </c>
      <c r="H176" s="76">
        <f>SUM(H152:H165)</f>
        <v>1</v>
      </c>
    </row>
    <row r="177" spans="1:8" x14ac:dyDescent="0.35">
      <c r="A177" s="34"/>
      <c r="B177" s="34" t="s">
        <v>981</v>
      </c>
      <c r="C177" s="171"/>
      <c r="D177" s="119" t="s">
        <v>950</v>
      </c>
      <c r="E177" s="119" t="s">
        <v>951</v>
      </c>
      <c r="F177" s="125"/>
      <c r="G177" s="119" t="s">
        <v>791</v>
      </c>
      <c r="H177" s="34" t="s">
        <v>952</v>
      </c>
    </row>
    <row r="178" spans="1:8" x14ac:dyDescent="0.35">
      <c r="A178" s="17" t="s">
        <v>982</v>
      </c>
      <c r="B178" s="17" t="s">
        <v>983</v>
      </c>
      <c r="D178" s="123">
        <v>0.49569147409999997</v>
      </c>
      <c r="E178" s="262"/>
      <c r="G178" s="126"/>
      <c r="H178" s="65"/>
    </row>
    <row r="179" spans="1:8" x14ac:dyDescent="0.35">
      <c r="D179" s="254"/>
      <c r="E179" s="262"/>
      <c r="G179" s="126"/>
      <c r="H179" s="65"/>
    </row>
    <row r="180" spans="1:8" x14ac:dyDescent="0.35">
      <c r="B180" s="30" t="s">
        <v>984</v>
      </c>
      <c r="C180" s="164"/>
      <c r="D180" s="254"/>
      <c r="E180" s="262"/>
      <c r="G180" s="126"/>
      <c r="H180" s="65"/>
    </row>
    <row r="181" spans="1:8" x14ac:dyDescent="0.35">
      <c r="A181" s="17" t="s">
        <v>985</v>
      </c>
      <c r="B181" s="17" t="s">
        <v>986</v>
      </c>
      <c r="D181" s="321">
        <v>2379688733.3099999</v>
      </c>
      <c r="E181" s="332">
        <v>17475</v>
      </c>
      <c r="G181" s="122">
        <f>IF($D$189=0,"",IF(D181="[For Completion]","",D181/$D$189))</f>
        <v>0.35632711549100077</v>
      </c>
      <c r="H181" s="122">
        <f>IF($E$189=0,"",IF(E181="[For Completion]","",E181/$E$189))</f>
        <v>0.54949374253191619</v>
      </c>
    </row>
    <row r="182" spans="1:8" x14ac:dyDescent="0.35">
      <c r="A182" s="17" t="s">
        <v>987</v>
      </c>
      <c r="B182" s="17" t="s">
        <v>988</v>
      </c>
      <c r="D182" s="321">
        <v>950000046.59000003</v>
      </c>
      <c r="E182" s="332">
        <v>4219</v>
      </c>
      <c r="G182" s="122">
        <f t="shared" ref="G182:G188" si="13">IF($D$189=0,"",IF(D182="[For Completion]","",D182/$D$189))</f>
        <v>0.14225002269388545</v>
      </c>
      <c r="H182" s="122">
        <f t="shared" ref="H182:H188" si="14">IF($E$189=0,"",IF(E182="[For Completion]","",E182/$E$189))</f>
        <v>0.13266461228853532</v>
      </c>
    </row>
    <row r="183" spans="1:8" x14ac:dyDescent="0.35">
      <c r="A183" s="17" t="s">
        <v>989</v>
      </c>
      <c r="B183" s="17" t="s">
        <v>990</v>
      </c>
      <c r="D183" s="321">
        <v>972557595.27999997</v>
      </c>
      <c r="E183" s="332">
        <v>3652</v>
      </c>
      <c r="G183" s="122">
        <f t="shared" si="13"/>
        <v>0.14562771917357392</v>
      </c>
      <c r="H183" s="122">
        <f t="shared" si="14"/>
        <v>0.11483554493428086</v>
      </c>
    </row>
    <row r="184" spans="1:8" x14ac:dyDescent="0.35">
      <c r="A184" s="17" t="s">
        <v>991</v>
      </c>
      <c r="B184" s="17" t="s">
        <v>992</v>
      </c>
      <c r="D184" s="321">
        <v>884713607.16999996</v>
      </c>
      <c r="E184" s="332">
        <v>2776</v>
      </c>
      <c r="G184" s="122">
        <f t="shared" si="13"/>
        <v>0.13247423634268113</v>
      </c>
      <c r="H184" s="122">
        <f t="shared" si="14"/>
        <v>8.7290107540406267E-2</v>
      </c>
    </row>
    <row r="185" spans="1:8" x14ac:dyDescent="0.35">
      <c r="A185" s="17" t="s">
        <v>993</v>
      </c>
      <c r="B185" s="17" t="s">
        <v>994</v>
      </c>
      <c r="D185" s="321">
        <v>1221360590.5599999</v>
      </c>
      <c r="E185" s="332">
        <v>3089</v>
      </c>
      <c r="G185" s="122">
        <f t="shared" si="13"/>
        <v>0.18288269810954993</v>
      </c>
      <c r="H185" s="122">
        <f t="shared" si="14"/>
        <v>9.7132255832966474E-2</v>
      </c>
    </row>
    <row r="186" spans="1:8" x14ac:dyDescent="0.35">
      <c r="A186" s="17" t="s">
        <v>995</v>
      </c>
      <c r="B186" s="17" t="s">
        <v>996</v>
      </c>
      <c r="D186" s="321">
        <v>266446667.05000001</v>
      </c>
      <c r="E186" s="332">
        <v>582</v>
      </c>
      <c r="G186" s="122">
        <f t="shared" si="13"/>
        <v>3.9896886921870191E-2</v>
      </c>
      <c r="H186" s="122">
        <f t="shared" si="14"/>
        <v>1.8300735802779699E-2</v>
      </c>
    </row>
    <row r="187" spans="1:8" x14ac:dyDescent="0.35">
      <c r="A187" s="17" t="s">
        <v>997</v>
      </c>
      <c r="B187" s="17" t="s">
        <v>998</v>
      </c>
      <c r="D187" s="321">
        <v>3030150.42</v>
      </c>
      <c r="E187" s="332">
        <v>6</v>
      </c>
      <c r="G187" s="122">
        <f t="shared" si="13"/>
        <v>4.5372520512824131E-4</v>
      </c>
      <c r="H187" s="122">
        <f t="shared" si="14"/>
        <v>1.8866737941009999E-4</v>
      </c>
    </row>
    <row r="188" spans="1:8" x14ac:dyDescent="0.35">
      <c r="A188" s="17" t="s">
        <v>999</v>
      </c>
      <c r="B188" s="17" t="s">
        <v>1000</v>
      </c>
      <c r="D188" s="321">
        <v>585000</v>
      </c>
      <c r="E188" s="332">
        <v>3</v>
      </c>
      <c r="G188" s="122">
        <f t="shared" si="13"/>
        <v>8.7596062310339417E-5</v>
      </c>
      <c r="H188" s="122">
        <f t="shared" si="14"/>
        <v>9.4333689705049996E-5</v>
      </c>
    </row>
    <row r="189" spans="1:8" x14ac:dyDescent="0.35">
      <c r="A189" s="17" t="s">
        <v>1001</v>
      </c>
      <c r="B189" s="45" t="s">
        <v>314</v>
      </c>
      <c r="C189" s="170"/>
      <c r="D189" s="321">
        <f>SUM(D181:D188)</f>
        <v>6678382390.3800001</v>
      </c>
      <c r="E189" s="332">
        <f>SUM(E181:E188)</f>
        <v>31802</v>
      </c>
      <c r="G189" s="122">
        <f>SUM(G181:G188)</f>
        <v>1</v>
      </c>
      <c r="H189" s="64">
        <f>SUM(H181:H188)</f>
        <v>0.99999999999999989</v>
      </c>
    </row>
    <row r="190" spans="1:8" x14ac:dyDescent="0.35">
      <c r="A190" s="17" t="s">
        <v>1002</v>
      </c>
      <c r="B190" s="48" t="s">
        <v>1003</v>
      </c>
      <c r="C190" s="162"/>
      <c r="D190" s="254"/>
      <c r="E190" s="254"/>
      <c r="G190" s="122" t="s">
        <v>737</v>
      </c>
      <c r="H190" s="43" t="s">
        <v>737</v>
      </c>
    </row>
    <row r="191" spans="1:8" x14ac:dyDescent="0.35">
      <c r="A191" s="17" t="s">
        <v>1004</v>
      </c>
      <c r="B191" s="48" t="s">
        <v>1005</v>
      </c>
      <c r="C191" s="162"/>
      <c r="D191" s="254"/>
      <c r="E191" s="254"/>
      <c r="G191" s="122" t="s">
        <v>737</v>
      </c>
      <c r="H191" s="43" t="s">
        <v>737</v>
      </c>
    </row>
    <row r="192" spans="1:8" x14ac:dyDescent="0.35">
      <c r="A192" s="17" t="s">
        <v>1006</v>
      </c>
      <c r="B192" s="48" t="s">
        <v>1007</v>
      </c>
      <c r="C192" s="162"/>
      <c r="D192" s="254"/>
      <c r="E192" s="254"/>
      <c r="G192" s="122" t="s">
        <v>737</v>
      </c>
      <c r="H192" s="43" t="s">
        <v>737</v>
      </c>
    </row>
    <row r="193" spans="1:8" x14ac:dyDescent="0.35">
      <c r="A193" s="17" t="s">
        <v>1008</v>
      </c>
      <c r="B193" s="48" t="s">
        <v>1009</v>
      </c>
      <c r="C193" s="162"/>
      <c r="D193" s="254"/>
      <c r="E193" s="254"/>
      <c r="G193" s="122" t="s">
        <v>737</v>
      </c>
      <c r="H193" s="43" t="s">
        <v>737</v>
      </c>
    </row>
    <row r="194" spans="1:8" x14ac:dyDescent="0.35">
      <c r="A194" s="17" t="s">
        <v>1010</v>
      </c>
      <c r="B194" s="48" t="s">
        <v>1011</v>
      </c>
      <c r="C194" s="162"/>
      <c r="D194" s="254"/>
      <c r="E194" s="254"/>
      <c r="G194" s="122" t="s">
        <v>737</v>
      </c>
      <c r="H194" s="43" t="s">
        <v>737</v>
      </c>
    </row>
    <row r="195" spans="1:8" x14ac:dyDescent="0.35">
      <c r="A195" s="17" t="s">
        <v>1012</v>
      </c>
      <c r="B195" s="48" t="s">
        <v>1013</v>
      </c>
      <c r="C195" s="162"/>
      <c r="D195" s="254"/>
      <c r="E195" s="254"/>
      <c r="G195" s="122" t="s">
        <v>737</v>
      </c>
      <c r="H195" s="43" t="s">
        <v>737</v>
      </c>
    </row>
    <row r="196" spans="1:8" x14ac:dyDescent="0.35">
      <c r="A196" s="17" t="s">
        <v>1014</v>
      </c>
      <c r="B196" s="48"/>
      <c r="C196" s="162"/>
      <c r="D196" s="254"/>
      <c r="E196" s="254"/>
      <c r="G196" s="122"/>
      <c r="H196" s="43"/>
    </row>
    <row r="197" spans="1:8" x14ac:dyDescent="0.35">
      <c r="A197" s="17" t="s">
        <v>1015</v>
      </c>
      <c r="B197" s="48"/>
      <c r="C197" s="162"/>
      <c r="D197" s="254"/>
      <c r="E197" s="254"/>
      <c r="G197" s="122"/>
      <c r="H197" s="43"/>
    </row>
    <row r="198" spans="1:8" x14ac:dyDescent="0.35">
      <c r="A198" s="17" t="s">
        <v>1016</v>
      </c>
      <c r="B198" s="48"/>
      <c r="C198" s="162"/>
      <c r="D198" s="254"/>
      <c r="E198" s="254"/>
      <c r="G198" s="122"/>
      <c r="H198" s="43"/>
    </row>
    <row r="199" spans="1:8" x14ac:dyDescent="0.35">
      <c r="A199" s="34"/>
      <c r="B199" s="34" t="s">
        <v>1017</v>
      </c>
      <c r="C199" s="171"/>
      <c r="D199" s="119" t="s">
        <v>950</v>
      </c>
      <c r="E199" s="119" t="s">
        <v>951</v>
      </c>
      <c r="F199" s="125"/>
      <c r="G199" s="119" t="s">
        <v>791</v>
      </c>
      <c r="H199" s="34" t="s">
        <v>952</v>
      </c>
    </row>
    <row r="200" spans="1:8" x14ac:dyDescent="0.35">
      <c r="A200" s="17" t="s">
        <v>1018</v>
      </c>
      <c r="B200" s="17" t="s">
        <v>983</v>
      </c>
      <c r="D200" s="133">
        <v>0.47834259530000001</v>
      </c>
      <c r="E200" s="262"/>
      <c r="G200" s="126"/>
      <c r="H200" s="65"/>
    </row>
    <row r="201" spans="1:8" x14ac:dyDescent="0.35">
      <c r="E201" s="262"/>
      <c r="G201" s="126"/>
      <c r="H201" s="65"/>
    </row>
    <row r="202" spans="1:8" x14ac:dyDescent="0.35">
      <c r="B202" s="30" t="s">
        <v>984</v>
      </c>
      <c r="C202" s="164"/>
      <c r="E202" s="262"/>
      <c r="G202" s="126"/>
      <c r="H202" s="65"/>
    </row>
    <row r="203" spans="1:8" x14ac:dyDescent="0.35">
      <c r="A203" s="17" t="s">
        <v>1019</v>
      </c>
      <c r="B203" s="17" t="s">
        <v>986</v>
      </c>
      <c r="D203" s="321">
        <v>2713597274.4400001</v>
      </c>
      <c r="E203" s="332">
        <v>19621</v>
      </c>
      <c r="G203" s="122">
        <f>IF($D$211=0,"",IF(D203="[For Completion]","",D203/$D$211))</f>
        <v>0.40632553151626233</v>
      </c>
      <c r="H203" s="122">
        <f>IF($E$211=0,"",IF(E203="[For Completion]","",E203/$E$211))</f>
        <v>0.616973775234262</v>
      </c>
    </row>
    <row r="204" spans="1:8" x14ac:dyDescent="0.35">
      <c r="A204" s="17" t="s">
        <v>1020</v>
      </c>
      <c r="B204" s="17" t="s">
        <v>988</v>
      </c>
      <c r="D204" s="321">
        <v>920525874.61000001</v>
      </c>
      <c r="E204" s="332">
        <v>3663</v>
      </c>
      <c r="G204" s="122">
        <f t="shared" ref="G204:G210" si="15">IF($D$211=0,"",IF(D204="[For Completion]","",D204/$D$211))</f>
        <v>0.13783665277028589</v>
      </c>
      <c r="H204" s="122">
        <f t="shared" ref="H204:H209" si="16">IF($E$211=0,"",IF(E204="[For Completion]","",E204/$E$211))</f>
        <v>0.11518143512986605</v>
      </c>
    </row>
    <row r="205" spans="1:8" x14ac:dyDescent="0.35">
      <c r="A205" s="17" t="s">
        <v>1021</v>
      </c>
      <c r="B205" s="17" t="s">
        <v>990</v>
      </c>
      <c r="D205" s="321">
        <v>825763116.75</v>
      </c>
      <c r="E205" s="332">
        <v>2829</v>
      </c>
      <c r="G205" s="122">
        <f t="shared" si="15"/>
        <v>0.12364717509130442</v>
      </c>
      <c r="H205" s="122">
        <f t="shared" si="16"/>
        <v>8.8956669391862142E-2</v>
      </c>
    </row>
    <row r="206" spans="1:8" x14ac:dyDescent="0.35">
      <c r="A206" s="17" t="s">
        <v>1022</v>
      </c>
      <c r="B206" s="17" t="s">
        <v>992</v>
      </c>
      <c r="D206" s="321">
        <v>716973870.63</v>
      </c>
      <c r="E206" s="332">
        <v>2139</v>
      </c>
      <c r="G206" s="122">
        <f t="shared" si="15"/>
        <v>0.10735741512237729</v>
      </c>
      <c r="H206" s="122">
        <f t="shared" si="16"/>
        <v>6.725992075970065E-2</v>
      </c>
    </row>
    <row r="207" spans="1:8" x14ac:dyDescent="0.35">
      <c r="A207" s="17" t="s">
        <v>1023</v>
      </c>
      <c r="B207" s="17" t="s">
        <v>994</v>
      </c>
      <c r="D207" s="321">
        <v>954542165.53999996</v>
      </c>
      <c r="E207" s="332">
        <v>2412</v>
      </c>
      <c r="G207" s="122">
        <f t="shared" si="15"/>
        <v>0.14293014531707379</v>
      </c>
      <c r="H207" s="122">
        <f t="shared" si="16"/>
        <v>7.5844286522860196E-2</v>
      </c>
    </row>
    <row r="208" spans="1:8" x14ac:dyDescent="0.35">
      <c r="A208" s="17" t="s">
        <v>1024</v>
      </c>
      <c r="B208" s="17" t="s">
        <v>996</v>
      </c>
      <c r="D208" s="321">
        <v>504867856.91000003</v>
      </c>
      <c r="E208" s="332">
        <v>1055</v>
      </c>
      <c r="G208" s="122">
        <f t="shared" si="15"/>
        <v>7.5597326927138275E-2</v>
      </c>
      <c r="H208" s="122">
        <f t="shared" si="16"/>
        <v>3.3174014212942582E-2</v>
      </c>
    </row>
    <row r="209" spans="1:8" x14ac:dyDescent="0.35">
      <c r="A209" s="17" t="s">
        <v>1025</v>
      </c>
      <c r="B209" s="17" t="s">
        <v>998</v>
      </c>
      <c r="D209" s="321">
        <v>41527231.5</v>
      </c>
      <c r="E209" s="332">
        <v>80</v>
      </c>
      <c r="G209" s="122">
        <f t="shared" si="15"/>
        <v>6.218157193247675E-3</v>
      </c>
      <c r="H209" s="122">
        <f t="shared" si="16"/>
        <v>2.5155650588013331E-3</v>
      </c>
    </row>
    <row r="210" spans="1:8" x14ac:dyDescent="0.35">
      <c r="A210" s="17" t="s">
        <v>1026</v>
      </c>
      <c r="B210" s="17" t="s">
        <v>1000</v>
      </c>
      <c r="D210" s="321">
        <v>585000</v>
      </c>
      <c r="E210" s="332">
        <v>3</v>
      </c>
      <c r="G210" s="122">
        <f t="shared" si="15"/>
        <v>8.7596062310339417E-5</v>
      </c>
      <c r="H210" s="122">
        <f>IF($E$211=0,"",IF(E210="[For Completion]","",E210/$E$211))</f>
        <v>9.4333689705049996E-5</v>
      </c>
    </row>
    <row r="211" spans="1:8" x14ac:dyDescent="0.35">
      <c r="A211" s="17" t="s">
        <v>1027</v>
      </c>
      <c r="B211" s="45" t="s">
        <v>314</v>
      </c>
      <c r="C211" s="170"/>
      <c r="D211" s="321">
        <f>SUM(D203:D210)</f>
        <v>6678382390.3800001</v>
      </c>
      <c r="E211" s="332">
        <f>SUM(E203:E210)</f>
        <v>31802</v>
      </c>
      <c r="G211" s="123">
        <f>SUM(G203:G210)</f>
        <v>1</v>
      </c>
      <c r="H211" s="123">
        <f>SUM(H203:H210)</f>
        <v>1</v>
      </c>
    </row>
    <row r="212" spans="1:8" x14ac:dyDescent="0.35">
      <c r="A212" s="17" t="s">
        <v>1028</v>
      </c>
      <c r="B212" s="48" t="s">
        <v>1003</v>
      </c>
      <c r="C212" s="162"/>
      <c r="D212" s="121"/>
      <c r="E212" s="111"/>
      <c r="G212" s="122" t="s">
        <v>737</v>
      </c>
      <c r="H212" s="43" t="s">
        <v>737</v>
      </c>
    </row>
    <row r="213" spans="1:8" x14ac:dyDescent="0.35">
      <c r="A213" s="17" t="s">
        <v>1029</v>
      </c>
      <c r="B213" s="48" t="s">
        <v>1005</v>
      </c>
      <c r="C213" s="162"/>
      <c r="D213" s="121"/>
      <c r="E213" s="111"/>
      <c r="G213" s="122" t="s">
        <v>737</v>
      </c>
      <c r="H213" s="43" t="s">
        <v>737</v>
      </c>
    </row>
    <row r="214" spans="1:8" x14ac:dyDescent="0.35">
      <c r="A214" s="17" t="s">
        <v>1030</v>
      </c>
      <c r="B214" s="48" t="s">
        <v>1007</v>
      </c>
      <c r="C214" s="162"/>
      <c r="D214" s="121"/>
      <c r="E214" s="111"/>
      <c r="G214" s="122" t="s">
        <v>737</v>
      </c>
      <c r="H214" s="43" t="s">
        <v>737</v>
      </c>
    </row>
    <row r="215" spans="1:8" x14ac:dyDescent="0.35">
      <c r="A215" s="17" t="s">
        <v>1031</v>
      </c>
      <c r="B215" s="48" t="s">
        <v>1009</v>
      </c>
      <c r="C215" s="162"/>
      <c r="D215" s="121"/>
      <c r="E215" s="111"/>
      <c r="G215" s="122" t="s">
        <v>737</v>
      </c>
      <c r="H215" s="43" t="s">
        <v>737</v>
      </c>
    </row>
    <row r="216" spans="1:8" x14ac:dyDescent="0.35">
      <c r="A216" s="17" t="s">
        <v>1032</v>
      </c>
      <c r="B216" s="48" t="s">
        <v>1011</v>
      </c>
      <c r="C216" s="162"/>
      <c r="D216" s="121"/>
      <c r="E216" s="111"/>
      <c r="G216" s="122" t="s">
        <v>737</v>
      </c>
      <c r="H216" s="43" t="s">
        <v>737</v>
      </c>
    </row>
    <row r="217" spans="1:8" x14ac:dyDescent="0.35">
      <c r="A217" s="17" t="s">
        <v>1033</v>
      </c>
      <c r="B217" s="48" t="s">
        <v>1013</v>
      </c>
      <c r="C217" s="162"/>
      <c r="D217" s="121"/>
      <c r="E217" s="111"/>
      <c r="G217" s="122" t="s">
        <v>737</v>
      </c>
      <c r="H217" s="43" t="s">
        <v>737</v>
      </c>
    </row>
    <row r="218" spans="1:8" x14ac:dyDescent="0.35">
      <c r="A218" s="17" t="s">
        <v>1034</v>
      </c>
      <c r="B218" s="48"/>
      <c r="C218" s="162"/>
      <c r="G218" s="137"/>
      <c r="H218" s="44"/>
    </row>
    <row r="219" spans="1:8" x14ac:dyDescent="0.35">
      <c r="A219" s="17" t="s">
        <v>1035</v>
      </c>
      <c r="B219" s="48"/>
      <c r="C219" s="162"/>
      <c r="G219" s="137"/>
      <c r="H219" s="44"/>
    </row>
    <row r="220" spans="1:8" x14ac:dyDescent="0.35">
      <c r="A220" s="17" t="s">
        <v>1036</v>
      </c>
      <c r="B220" s="48"/>
      <c r="C220" s="162"/>
      <c r="G220" s="137"/>
      <c r="H220" s="44"/>
    </row>
    <row r="221" spans="1:8" x14ac:dyDescent="0.35">
      <c r="A221" s="34"/>
      <c r="B221" s="50" t="s">
        <v>1037</v>
      </c>
      <c r="C221" s="172"/>
      <c r="D221" s="119" t="s">
        <v>791</v>
      </c>
      <c r="E221" s="119"/>
      <c r="F221" s="125"/>
      <c r="G221" s="119"/>
      <c r="H221" s="34"/>
    </row>
    <row r="222" spans="1:8" x14ac:dyDescent="0.35">
      <c r="A222" s="17" t="s">
        <v>1038</v>
      </c>
      <c r="B222" s="17" t="s">
        <v>1039</v>
      </c>
      <c r="C222" s="325">
        <v>6011134715.7200003</v>
      </c>
      <c r="D222" s="123">
        <f>C222/SUM(C$222:C$227)</f>
        <v>0.90008842925479238</v>
      </c>
      <c r="F222" s="133"/>
      <c r="G222" s="133"/>
      <c r="H222" s="69"/>
    </row>
    <row r="223" spans="1:8" x14ac:dyDescent="0.35">
      <c r="A223" s="17" t="s">
        <v>1040</v>
      </c>
      <c r="B223" s="17" t="s">
        <v>1041</v>
      </c>
      <c r="C223" s="325">
        <v>0</v>
      </c>
      <c r="D223" s="123">
        <f>C223/SUM(C$222:C$227)</f>
        <v>0</v>
      </c>
      <c r="F223" s="133"/>
      <c r="G223" s="133"/>
    </row>
    <row r="224" spans="1:8" x14ac:dyDescent="0.35">
      <c r="A224" s="17" t="s">
        <v>1042</v>
      </c>
      <c r="B224" s="17" t="s">
        <v>1043</v>
      </c>
      <c r="C224" s="325">
        <v>667247674.65999997</v>
      </c>
      <c r="D224" s="123">
        <f>C224/SUM(C$222:C$227)</f>
        <v>9.9911570745207595E-2</v>
      </c>
      <c r="F224" s="133"/>
      <c r="G224" s="131"/>
    </row>
    <row r="225" spans="1:8" x14ac:dyDescent="0.35">
      <c r="A225" s="17" t="s">
        <v>1044</v>
      </c>
      <c r="B225" s="17" t="s">
        <v>1045</v>
      </c>
      <c r="C225" s="325">
        <v>0</v>
      </c>
      <c r="D225" s="123">
        <f t="shared" ref="D225:D226" si="17">C225/SUM(C$222:C$227)</f>
        <v>0</v>
      </c>
      <c r="F225" s="133"/>
      <c r="G225" s="133"/>
    </row>
    <row r="226" spans="1:8" x14ac:dyDescent="0.35">
      <c r="A226" s="17" t="s">
        <v>1046</v>
      </c>
      <c r="B226" s="30" t="s">
        <v>1047</v>
      </c>
      <c r="C226" s="326">
        <v>0</v>
      </c>
      <c r="D226" s="123">
        <f t="shared" si="17"/>
        <v>0</v>
      </c>
      <c r="E226" s="130"/>
      <c r="F226" s="130"/>
      <c r="G226" s="131"/>
      <c r="H226" s="52"/>
    </row>
    <row r="227" spans="1:8" x14ac:dyDescent="0.35">
      <c r="A227" s="17" t="s">
        <v>1048</v>
      </c>
      <c r="B227" s="17" t="s">
        <v>312</v>
      </c>
      <c r="C227" s="325">
        <v>0</v>
      </c>
      <c r="D227" s="123">
        <f>C227/SUM(C$222:C$227)</f>
        <v>0</v>
      </c>
      <c r="F227" s="133"/>
      <c r="G227" s="133"/>
    </row>
    <row r="228" spans="1:8" x14ac:dyDescent="0.35">
      <c r="A228" s="17" t="s">
        <v>1049</v>
      </c>
      <c r="B228" s="48" t="s">
        <v>1050</v>
      </c>
      <c r="C228" s="162"/>
      <c r="D228" s="138"/>
      <c r="F228" s="133"/>
      <c r="G228" s="133"/>
    </row>
    <row r="229" spans="1:8" x14ac:dyDescent="0.35">
      <c r="A229" s="17" t="s">
        <v>1051</v>
      </c>
      <c r="B229" s="48" t="s">
        <v>1052</v>
      </c>
      <c r="C229" s="162"/>
      <c r="D229" s="123"/>
      <c r="F229" s="133"/>
      <c r="G229" s="133"/>
    </row>
    <row r="230" spans="1:8" x14ac:dyDescent="0.35">
      <c r="A230" s="17" t="s">
        <v>1053</v>
      </c>
      <c r="B230" s="48" t="s">
        <v>1054</v>
      </c>
      <c r="C230" s="162"/>
      <c r="D230" s="123"/>
      <c r="F230" s="133"/>
      <c r="G230" s="133"/>
    </row>
    <row r="231" spans="1:8" x14ac:dyDescent="0.35">
      <c r="A231" s="17" t="s">
        <v>1055</v>
      </c>
      <c r="B231" s="48" t="s">
        <v>1056</v>
      </c>
      <c r="C231" s="162"/>
      <c r="D231" s="123"/>
      <c r="F231" s="133"/>
      <c r="G231" s="133"/>
    </row>
    <row r="232" spans="1:8" x14ac:dyDescent="0.35">
      <c r="A232" s="17" t="s">
        <v>1057</v>
      </c>
      <c r="B232" s="48" t="s">
        <v>316</v>
      </c>
      <c r="C232" s="162"/>
      <c r="D232" s="123"/>
      <c r="F232" s="133"/>
      <c r="G232" s="133"/>
    </row>
    <row r="233" spans="1:8" x14ac:dyDescent="0.35">
      <c r="A233" s="17" t="s">
        <v>1058</v>
      </c>
      <c r="B233" s="48" t="s">
        <v>316</v>
      </c>
      <c r="C233" s="162"/>
      <c r="D233" s="123"/>
      <c r="F233" s="133"/>
      <c r="G233" s="133"/>
    </row>
    <row r="234" spans="1:8" x14ac:dyDescent="0.35">
      <c r="A234" s="17" t="s">
        <v>1059</v>
      </c>
      <c r="B234" s="48" t="s">
        <v>316</v>
      </c>
      <c r="C234" s="162"/>
      <c r="D234" s="123"/>
      <c r="F234" s="133"/>
      <c r="G234" s="133"/>
    </row>
    <row r="235" spans="1:8" x14ac:dyDescent="0.35">
      <c r="A235" s="17" t="s">
        <v>1060</v>
      </c>
      <c r="B235" s="48" t="s">
        <v>316</v>
      </c>
      <c r="C235" s="162"/>
      <c r="D235" s="123"/>
      <c r="F235" s="133"/>
      <c r="G235" s="133"/>
    </row>
    <row r="236" spans="1:8" x14ac:dyDescent="0.35">
      <c r="A236" s="17" t="s">
        <v>1061</v>
      </c>
      <c r="B236" s="48" t="s">
        <v>316</v>
      </c>
      <c r="C236" s="162"/>
      <c r="D236" s="123"/>
      <c r="F236" s="133"/>
      <c r="G236" s="133"/>
    </row>
    <row r="237" spans="1:8" x14ac:dyDescent="0.35">
      <c r="A237" s="17" t="s">
        <v>1062</v>
      </c>
      <c r="B237" s="48" t="s">
        <v>316</v>
      </c>
      <c r="C237" s="162"/>
      <c r="D237" s="123"/>
      <c r="F237" s="133"/>
      <c r="G237" s="133"/>
    </row>
    <row r="238" spans="1:8" x14ac:dyDescent="0.35">
      <c r="A238" s="34"/>
      <c r="B238" s="50" t="s">
        <v>1063</v>
      </c>
      <c r="C238" s="172"/>
      <c r="D238" s="119" t="s">
        <v>791</v>
      </c>
      <c r="E238" s="119"/>
      <c r="F238" s="125"/>
      <c r="G238" s="119"/>
      <c r="H238" s="37"/>
    </row>
    <row r="239" spans="1:8" x14ac:dyDescent="0.35">
      <c r="A239" s="17" t="s">
        <v>1064</v>
      </c>
      <c r="B239" s="17" t="s">
        <v>1065</v>
      </c>
      <c r="D239" s="123">
        <v>1</v>
      </c>
      <c r="F239" s="112"/>
      <c r="G239" s="112"/>
    </row>
    <row r="240" spans="1:8" x14ac:dyDescent="0.35">
      <c r="A240" s="17" t="s">
        <v>1066</v>
      </c>
      <c r="B240" s="17" t="s">
        <v>1067</v>
      </c>
      <c r="D240" s="123" t="s">
        <v>1911</v>
      </c>
      <c r="F240" s="112"/>
      <c r="G240" s="112"/>
    </row>
    <row r="241" spans="1:8" x14ac:dyDescent="0.35">
      <c r="A241" s="17" t="s">
        <v>1068</v>
      </c>
      <c r="B241" s="17" t="s">
        <v>312</v>
      </c>
      <c r="D241" s="123">
        <v>0</v>
      </c>
      <c r="F241" s="112"/>
      <c r="G241" s="112"/>
    </row>
    <row r="242" spans="1:8" x14ac:dyDescent="0.35">
      <c r="A242" s="17" t="s">
        <v>1069</v>
      </c>
      <c r="D242" s="123"/>
      <c r="F242" s="112"/>
      <c r="G242" s="112"/>
    </row>
    <row r="243" spans="1:8" x14ac:dyDescent="0.35">
      <c r="A243" s="17" t="s">
        <v>1070</v>
      </c>
      <c r="D243" s="123"/>
      <c r="F243" s="112"/>
      <c r="G243" s="112"/>
    </row>
    <row r="244" spans="1:8" x14ac:dyDescent="0.35">
      <c r="A244" s="17" t="s">
        <v>1071</v>
      </c>
      <c r="D244" s="123"/>
      <c r="F244" s="112"/>
      <c r="G244" s="112"/>
    </row>
    <row r="245" spans="1:8" x14ac:dyDescent="0.35">
      <c r="A245" s="17" t="s">
        <v>1072</v>
      </c>
      <c r="D245" s="123"/>
      <c r="F245" s="112"/>
      <c r="G245" s="112"/>
    </row>
    <row r="246" spans="1:8" x14ac:dyDescent="0.35">
      <c r="A246" s="17" t="s">
        <v>1073</v>
      </c>
      <c r="D246" s="123"/>
      <c r="F246" s="112"/>
      <c r="G246" s="112"/>
    </row>
    <row r="247" spans="1:8" x14ac:dyDescent="0.35">
      <c r="A247" s="17" t="s">
        <v>1074</v>
      </c>
      <c r="D247" s="123"/>
      <c r="F247" s="112"/>
      <c r="G247" s="112"/>
    </row>
    <row r="248" spans="1:8" x14ac:dyDescent="0.35">
      <c r="A248" s="35"/>
      <c r="B248" s="35" t="s">
        <v>1075</v>
      </c>
      <c r="C248" s="161"/>
      <c r="D248" s="139" t="s">
        <v>278</v>
      </c>
      <c r="E248" s="139" t="s">
        <v>1076</v>
      </c>
      <c r="F248" s="139"/>
      <c r="G248" s="139" t="s">
        <v>791</v>
      </c>
      <c r="H248" s="35" t="s">
        <v>1077</v>
      </c>
    </row>
    <row r="249" spans="1:8" x14ac:dyDescent="0.35">
      <c r="A249" s="17" t="s">
        <v>1078</v>
      </c>
      <c r="B249" s="30" t="s">
        <v>890</v>
      </c>
      <c r="C249" s="164"/>
      <c r="D249" s="323" t="s">
        <v>249</v>
      </c>
      <c r="E249" s="328" t="s">
        <v>249</v>
      </c>
      <c r="F249" s="117"/>
      <c r="G249" s="122" t="str">
        <f>IF($D$267=0,"",IF(D249="[For Completion]","",D249/$D$267))</f>
        <v/>
      </c>
      <c r="H249" s="122" t="str">
        <f>IF($E$267=0,"",IF(E249="[For Completion]","",E249/$E$267))</f>
        <v/>
      </c>
    </row>
    <row r="250" spans="1:8" x14ac:dyDescent="0.35">
      <c r="A250" s="17" t="s">
        <v>1079</v>
      </c>
      <c r="B250" s="30" t="s">
        <v>890</v>
      </c>
      <c r="C250" s="164"/>
      <c r="D250" s="323" t="s">
        <v>249</v>
      </c>
      <c r="E250" s="328" t="s">
        <v>249</v>
      </c>
      <c r="F250" s="117"/>
      <c r="G250" s="122" t="str">
        <f t="shared" ref="G250:G265" si="18">IF($D$267=0,"",IF(D250="[For Completion]","",D250/$D$267))</f>
        <v/>
      </c>
      <c r="H250" s="122" t="str">
        <f t="shared" ref="H250:H266" si="19">IF($E$267=0,"",IF(E250="[For Completion]","",E250/$E$267))</f>
        <v/>
      </c>
    </row>
    <row r="251" spans="1:8" x14ac:dyDescent="0.35">
      <c r="A251" s="17" t="s">
        <v>1080</v>
      </c>
      <c r="B251" s="30" t="s">
        <v>890</v>
      </c>
      <c r="C251" s="164"/>
      <c r="D251" s="323" t="s">
        <v>249</v>
      </c>
      <c r="E251" s="328" t="s">
        <v>249</v>
      </c>
      <c r="F251" s="117"/>
      <c r="G251" s="122" t="str">
        <f t="shared" si="18"/>
        <v/>
      </c>
      <c r="H251" s="122" t="str">
        <f t="shared" si="19"/>
        <v/>
      </c>
    </row>
    <row r="252" spans="1:8" x14ac:dyDescent="0.35">
      <c r="A252" s="17" t="s">
        <v>1081</v>
      </c>
      <c r="B252" s="30" t="s">
        <v>890</v>
      </c>
      <c r="C252" s="164"/>
      <c r="D252" s="323" t="s">
        <v>249</v>
      </c>
      <c r="E252" s="328" t="s">
        <v>249</v>
      </c>
      <c r="F252" s="117"/>
      <c r="G252" s="122" t="str">
        <f t="shared" si="18"/>
        <v/>
      </c>
      <c r="H252" s="122" t="str">
        <f t="shared" si="19"/>
        <v/>
      </c>
    </row>
    <row r="253" spans="1:8" x14ac:dyDescent="0.35">
      <c r="A253" s="17" t="s">
        <v>1082</v>
      </c>
      <c r="B253" s="30" t="s">
        <v>890</v>
      </c>
      <c r="C253" s="164"/>
      <c r="D253" s="323" t="s">
        <v>249</v>
      </c>
      <c r="E253" s="328" t="s">
        <v>249</v>
      </c>
      <c r="F253" s="117"/>
      <c r="G253" s="122" t="str">
        <f t="shared" si="18"/>
        <v/>
      </c>
      <c r="H253" s="122" t="str">
        <f t="shared" si="19"/>
        <v/>
      </c>
    </row>
    <row r="254" spans="1:8" x14ac:dyDescent="0.35">
      <c r="A254" s="17" t="s">
        <v>1083</v>
      </c>
      <c r="B254" s="30" t="s">
        <v>890</v>
      </c>
      <c r="C254" s="164"/>
      <c r="D254" s="323" t="s">
        <v>249</v>
      </c>
      <c r="E254" s="328" t="s">
        <v>249</v>
      </c>
      <c r="F254" s="117"/>
      <c r="G254" s="122" t="str">
        <f t="shared" si="18"/>
        <v/>
      </c>
      <c r="H254" s="122" t="str">
        <f t="shared" si="19"/>
        <v/>
      </c>
    </row>
    <row r="255" spans="1:8" x14ac:dyDescent="0.35">
      <c r="A255" s="17" t="s">
        <v>1084</v>
      </c>
      <c r="B255" s="30" t="s">
        <v>890</v>
      </c>
      <c r="C255" s="164"/>
      <c r="D255" s="323" t="s">
        <v>249</v>
      </c>
      <c r="E255" s="328" t="s">
        <v>249</v>
      </c>
      <c r="F255" s="117"/>
      <c r="G255" s="122" t="str">
        <f t="shared" si="18"/>
        <v/>
      </c>
      <c r="H255" s="122" t="str">
        <f t="shared" si="19"/>
        <v/>
      </c>
    </row>
    <row r="256" spans="1:8" x14ac:dyDescent="0.35">
      <c r="A256" s="17" t="s">
        <v>1085</v>
      </c>
      <c r="B256" s="30" t="s">
        <v>890</v>
      </c>
      <c r="C256" s="164"/>
      <c r="D256" s="323" t="s">
        <v>249</v>
      </c>
      <c r="E256" s="328" t="s">
        <v>249</v>
      </c>
      <c r="F256" s="117"/>
      <c r="G256" s="122" t="str">
        <f t="shared" si="18"/>
        <v/>
      </c>
      <c r="H256" s="122" t="str">
        <f t="shared" si="19"/>
        <v/>
      </c>
    </row>
    <row r="257" spans="1:8" x14ac:dyDescent="0.35">
      <c r="A257" s="17" t="s">
        <v>1086</v>
      </c>
      <c r="B257" s="30" t="s">
        <v>890</v>
      </c>
      <c r="C257" s="164"/>
      <c r="D257" s="323" t="s">
        <v>249</v>
      </c>
      <c r="E257" s="328" t="s">
        <v>249</v>
      </c>
      <c r="F257" s="117"/>
      <c r="G257" s="122" t="str">
        <f t="shared" si="18"/>
        <v/>
      </c>
      <c r="H257" s="122" t="str">
        <f t="shared" si="19"/>
        <v/>
      </c>
    </row>
    <row r="258" spans="1:8" x14ac:dyDescent="0.35">
      <c r="A258" s="17" t="s">
        <v>1087</v>
      </c>
      <c r="B258" s="30" t="s">
        <v>890</v>
      </c>
      <c r="C258" s="164"/>
      <c r="D258" s="323" t="s">
        <v>249</v>
      </c>
      <c r="E258" s="328" t="s">
        <v>249</v>
      </c>
      <c r="F258" s="117"/>
      <c r="G258" s="122" t="str">
        <f t="shared" si="18"/>
        <v/>
      </c>
      <c r="H258" s="122" t="str">
        <f t="shared" si="19"/>
        <v/>
      </c>
    </row>
    <row r="259" spans="1:8" x14ac:dyDescent="0.35">
      <c r="A259" s="17" t="s">
        <v>1088</v>
      </c>
      <c r="B259" s="30" t="s">
        <v>890</v>
      </c>
      <c r="C259" s="164"/>
      <c r="D259" s="323" t="s">
        <v>249</v>
      </c>
      <c r="E259" s="328" t="s">
        <v>249</v>
      </c>
      <c r="F259" s="117"/>
      <c r="G259" s="122" t="str">
        <f t="shared" si="18"/>
        <v/>
      </c>
      <c r="H259" s="122" t="str">
        <f t="shared" si="19"/>
        <v/>
      </c>
    </row>
    <row r="260" spans="1:8" x14ac:dyDescent="0.35">
      <c r="A260" s="17" t="s">
        <v>1089</v>
      </c>
      <c r="B260" s="30" t="s">
        <v>890</v>
      </c>
      <c r="C260" s="164"/>
      <c r="D260" s="323" t="s">
        <v>249</v>
      </c>
      <c r="E260" s="328" t="s">
        <v>249</v>
      </c>
      <c r="F260" s="117"/>
      <c r="G260" s="122" t="str">
        <f t="shared" si="18"/>
        <v/>
      </c>
      <c r="H260" s="122" t="str">
        <f t="shared" si="19"/>
        <v/>
      </c>
    </row>
    <row r="261" spans="1:8" x14ac:dyDescent="0.35">
      <c r="A261" s="17" t="s">
        <v>1090</v>
      </c>
      <c r="B261" s="30" t="s">
        <v>890</v>
      </c>
      <c r="C261" s="164"/>
      <c r="D261" s="323" t="s">
        <v>249</v>
      </c>
      <c r="E261" s="328" t="s">
        <v>249</v>
      </c>
      <c r="F261" s="117"/>
      <c r="G261" s="122" t="str">
        <f t="shared" si="18"/>
        <v/>
      </c>
      <c r="H261" s="122" t="str">
        <f t="shared" si="19"/>
        <v/>
      </c>
    </row>
    <row r="262" spans="1:8" x14ac:dyDescent="0.35">
      <c r="A262" s="17" t="s">
        <v>1091</v>
      </c>
      <c r="B262" s="30" t="s">
        <v>890</v>
      </c>
      <c r="C262" s="164"/>
      <c r="D262" s="323" t="s">
        <v>249</v>
      </c>
      <c r="E262" s="328" t="s">
        <v>249</v>
      </c>
      <c r="F262" s="117"/>
      <c r="G262" s="122" t="str">
        <f t="shared" si="18"/>
        <v/>
      </c>
      <c r="H262" s="122" t="str">
        <f t="shared" si="19"/>
        <v/>
      </c>
    </row>
    <row r="263" spans="1:8" x14ac:dyDescent="0.35">
      <c r="A263" s="17" t="s">
        <v>1092</v>
      </c>
      <c r="B263" s="30" t="s">
        <v>890</v>
      </c>
      <c r="C263" s="164"/>
      <c r="D263" s="323" t="s">
        <v>249</v>
      </c>
      <c r="E263" s="328" t="s">
        <v>249</v>
      </c>
      <c r="F263" s="117"/>
      <c r="G263" s="122" t="str">
        <f t="shared" si="18"/>
        <v/>
      </c>
      <c r="H263" s="122" t="str">
        <f t="shared" si="19"/>
        <v/>
      </c>
    </row>
    <row r="264" spans="1:8" x14ac:dyDescent="0.35">
      <c r="A264" s="17" t="s">
        <v>1093</v>
      </c>
      <c r="B264" s="30" t="s">
        <v>890</v>
      </c>
      <c r="C264" s="164"/>
      <c r="D264" s="323" t="s">
        <v>249</v>
      </c>
      <c r="E264" s="328" t="s">
        <v>249</v>
      </c>
      <c r="F264" s="117"/>
      <c r="G264" s="122" t="str">
        <f t="shared" si="18"/>
        <v/>
      </c>
      <c r="H264" s="122" t="str">
        <f t="shared" si="19"/>
        <v/>
      </c>
    </row>
    <row r="265" spans="1:8" x14ac:dyDescent="0.35">
      <c r="A265" s="17" t="s">
        <v>1094</v>
      </c>
      <c r="B265" s="30" t="s">
        <v>890</v>
      </c>
      <c r="C265" s="164"/>
      <c r="D265" s="323" t="s">
        <v>249</v>
      </c>
      <c r="E265" s="328" t="s">
        <v>249</v>
      </c>
      <c r="F265" s="117"/>
      <c r="G265" s="122" t="str">
        <f t="shared" si="18"/>
        <v/>
      </c>
      <c r="H265" s="122" t="str">
        <f t="shared" si="19"/>
        <v/>
      </c>
    </row>
    <row r="266" spans="1:8" x14ac:dyDescent="0.35">
      <c r="A266" s="17" t="s">
        <v>1095</v>
      </c>
      <c r="B266" s="30" t="s">
        <v>1096</v>
      </c>
      <c r="C266" s="164"/>
      <c r="D266" s="323" t="s">
        <v>249</v>
      </c>
      <c r="E266" s="328" t="s">
        <v>249</v>
      </c>
      <c r="F266" s="117"/>
      <c r="G266" s="122" t="str">
        <f>IF($D$267=0,"",IF(D266="[For Completion]","",D266/$D$267))</f>
        <v/>
      </c>
      <c r="H266" s="122" t="str">
        <f t="shared" si="19"/>
        <v/>
      </c>
    </row>
    <row r="267" spans="1:8" x14ac:dyDescent="0.35">
      <c r="A267" s="17" t="s">
        <v>1097</v>
      </c>
      <c r="B267" s="30" t="s">
        <v>314</v>
      </c>
      <c r="C267" s="164"/>
      <c r="D267" s="323">
        <f>SUM(D249:D266)</f>
        <v>0</v>
      </c>
      <c r="E267" s="328">
        <f>SUM(E249:E266)</f>
        <v>0</v>
      </c>
      <c r="F267" s="117"/>
      <c r="G267" s="126">
        <f>SUM(G249:G266)</f>
        <v>0</v>
      </c>
      <c r="H267" s="126">
        <f>SUM(H249:H266)</f>
        <v>0</v>
      </c>
    </row>
    <row r="268" spans="1:8" x14ac:dyDescent="0.35">
      <c r="A268" s="17" t="s">
        <v>1098</v>
      </c>
      <c r="B268" s="30"/>
      <c r="C268" s="164"/>
      <c r="F268" s="117"/>
      <c r="G268" s="117"/>
      <c r="H268" s="20"/>
    </row>
    <row r="269" spans="1:8" x14ac:dyDescent="0.35">
      <c r="A269" s="17" t="s">
        <v>1099</v>
      </c>
      <c r="B269" s="30"/>
      <c r="C269" s="164"/>
      <c r="F269" s="117"/>
      <c r="G269" s="117"/>
      <c r="H269" s="20"/>
    </row>
    <row r="270" spans="1:8" x14ac:dyDescent="0.35">
      <c r="A270" s="17" t="s">
        <v>1100</v>
      </c>
      <c r="B270" s="30"/>
      <c r="C270" s="164"/>
      <c r="F270" s="117"/>
      <c r="G270" s="117"/>
      <c r="H270" s="20"/>
    </row>
    <row r="271" spans="1:8" x14ac:dyDescent="0.35">
      <c r="A271" s="35"/>
      <c r="B271" s="35" t="s">
        <v>1101</v>
      </c>
      <c r="C271" s="161"/>
      <c r="D271" s="139" t="s">
        <v>278</v>
      </c>
      <c r="E271" s="139" t="s">
        <v>1076</v>
      </c>
      <c r="F271" s="139"/>
      <c r="G271" s="139" t="s">
        <v>791</v>
      </c>
      <c r="H271" s="35" t="s">
        <v>1077</v>
      </c>
    </row>
    <row r="272" spans="1:8" x14ac:dyDescent="0.35">
      <c r="A272" s="17" t="s">
        <v>1102</v>
      </c>
      <c r="B272" s="30" t="s">
        <v>890</v>
      </c>
      <c r="C272" s="164"/>
      <c r="D272" s="323" t="s">
        <v>249</v>
      </c>
      <c r="E272" s="328" t="s">
        <v>249</v>
      </c>
      <c r="F272" s="117"/>
      <c r="G272" s="122" t="str">
        <f>IF($D$290=0,"",IF(D272="[For Completion]","",D272/$D$290))</f>
        <v/>
      </c>
      <c r="H272" s="122" t="str">
        <f>IF($E$290=0,"",IF(E272="[For Completion]","",E272/$E$290))</f>
        <v/>
      </c>
    </row>
    <row r="273" spans="1:8" x14ac:dyDescent="0.35">
      <c r="A273" s="17" t="s">
        <v>1103</v>
      </c>
      <c r="B273" s="30" t="s">
        <v>890</v>
      </c>
      <c r="C273" s="164"/>
      <c r="D273" s="323" t="s">
        <v>249</v>
      </c>
      <c r="E273" s="328" t="s">
        <v>249</v>
      </c>
      <c r="F273" s="117"/>
      <c r="G273" s="122" t="s">
        <v>737</v>
      </c>
      <c r="H273" s="122" t="str">
        <f t="shared" ref="H273:H289" si="20">IF($E$290=0,"",IF(E273="[For Completion]","",E273/$E$290))</f>
        <v/>
      </c>
    </row>
    <row r="274" spans="1:8" x14ac:dyDescent="0.35">
      <c r="A274" s="17" t="s">
        <v>1104</v>
      </c>
      <c r="B274" s="30" t="s">
        <v>890</v>
      </c>
      <c r="C274" s="164"/>
      <c r="D274" s="323" t="s">
        <v>249</v>
      </c>
      <c r="E274" s="328" t="s">
        <v>249</v>
      </c>
      <c r="F274" s="117"/>
      <c r="G274" s="122" t="s">
        <v>737</v>
      </c>
      <c r="H274" s="122" t="str">
        <f t="shared" si="20"/>
        <v/>
      </c>
    </row>
    <row r="275" spans="1:8" x14ac:dyDescent="0.35">
      <c r="A275" s="17" t="s">
        <v>1105</v>
      </c>
      <c r="B275" s="30" t="s">
        <v>890</v>
      </c>
      <c r="C275" s="164"/>
      <c r="D275" s="323" t="s">
        <v>249</v>
      </c>
      <c r="E275" s="328" t="s">
        <v>249</v>
      </c>
      <c r="F275" s="117"/>
      <c r="G275" s="122" t="s">
        <v>737</v>
      </c>
      <c r="H275" s="122" t="str">
        <f t="shared" si="20"/>
        <v/>
      </c>
    </row>
    <row r="276" spans="1:8" x14ac:dyDescent="0.35">
      <c r="A276" s="17" t="s">
        <v>1106</v>
      </c>
      <c r="B276" s="30" t="s">
        <v>890</v>
      </c>
      <c r="C276" s="164"/>
      <c r="D276" s="323" t="s">
        <v>249</v>
      </c>
      <c r="E276" s="328" t="s">
        <v>249</v>
      </c>
      <c r="F276" s="117"/>
      <c r="G276" s="122" t="s">
        <v>737</v>
      </c>
      <c r="H276" s="122" t="str">
        <f t="shared" si="20"/>
        <v/>
      </c>
    </row>
    <row r="277" spans="1:8" x14ac:dyDescent="0.35">
      <c r="A277" s="17" t="s">
        <v>1107</v>
      </c>
      <c r="B277" s="30" t="s">
        <v>890</v>
      </c>
      <c r="C277" s="164"/>
      <c r="D277" s="323" t="s">
        <v>249</v>
      </c>
      <c r="E277" s="328" t="s">
        <v>249</v>
      </c>
      <c r="F277" s="117"/>
      <c r="G277" s="122" t="s">
        <v>737</v>
      </c>
      <c r="H277" s="122" t="str">
        <f t="shared" si="20"/>
        <v/>
      </c>
    </row>
    <row r="278" spans="1:8" x14ac:dyDescent="0.35">
      <c r="A278" s="17" t="s">
        <v>1108</v>
      </c>
      <c r="B278" s="30" t="s">
        <v>890</v>
      </c>
      <c r="C278" s="164"/>
      <c r="D278" s="323" t="s">
        <v>249</v>
      </c>
      <c r="E278" s="328" t="s">
        <v>249</v>
      </c>
      <c r="F278" s="117"/>
      <c r="G278" s="122" t="s">
        <v>737</v>
      </c>
      <c r="H278" s="122" t="str">
        <f t="shared" si="20"/>
        <v/>
      </c>
    </row>
    <row r="279" spans="1:8" x14ac:dyDescent="0.35">
      <c r="A279" s="17" t="s">
        <v>1109</v>
      </c>
      <c r="B279" s="30" t="s">
        <v>890</v>
      </c>
      <c r="C279" s="164"/>
      <c r="D279" s="323" t="s">
        <v>249</v>
      </c>
      <c r="E279" s="328" t="s">
        <v>249</v>
      </c>
      <c r="F279" s="117"/>
      <c r="G279" s="122" t="s">
        <v>737</v>
      </c>
      <c r="H279" s="122" t="str">
        <f t="shared" si="20"/>
        <v/>
      </c>
    </row>
    <row r="280" spans="1:8" x14ac:dyDescent="0.35">
      <c r="A280" s="17" t="s">
        <v>1110</v>
      </c>
      <c r="B280" s="30" t="s">
        <v>890</v>
      </c>
      <c r="C280" s="164"/>
      <c r="D280" s="323" t="s">
        <v>249</v>
      </c>
      <c r="E280" s="328" t="s">
        <v>249</v>
      </c>
      <c r="F280" s="117"/>
      <c r="G280" s="122" t="s">
        <v>737</v>
      </c>
      <c r="H280" s="122" t="str">
        <f t="shared" si="20"/>
        <v/>
      </c>
    </row>
    <row r="281" spans="1:8" x14ac:dyDescent="0.35">
      <c r="A281" s="17" t="s">
        <v>1111</v>
      </c>
      <c r="B281" s="30" t="s">
        <v>890</v>
      </c>
      <c r="C281" s="164"/>
      <c r="D281" s="323" t="s">
        <v>249</v>
      </c>
      <c r="E281" s="328" t="s">
        <v>249</v>
      </c>
      <c r="F281" s="117"/>
      <c r="G281" s="122" t="s">
        <v>737</v>
      </c>
      <c r="H281" s="122" t="str">
        <f t="shared" si="20"/>
        <v/>
      </c>
    </row>
    <row r="282" spans="1:8" x14ac:dyDescent="0.35">
      <c r="A282" s="17" t="s">
        <v>1112</v>
      </c>
      <c r="B282" s="30" t="s">
        <v>890</v>
      </c>
      <c r="C282" s="164"/>
      <c r="D282" s="323" t="s">
        <v>249</v>
      </c>
      <c r="E282" s="328" t="s">
        <v>249</v>
      </c>
      <c r="F282" s="117"/>
      <c r="G282" s="122" t="s">
        <v>737</v>
      </c>
      <c r="H282" s="122" t="str">
        <f t="shared" si="20"/>
        <v/>
      </c>
    </row>
    <row r="283" spans="1:8" x14ac:dyDescent="0.35">
      <c r="A283" s="17" t="s">
        <v>1113</v>
      </c>
      <c r="B283" s="30" t="s">
        <v>890</v>
      </c>
      <c r="C283" s="164"/>
      <c r="D283" s="323" t="s">
        <v>249</v>
      </c>
      <c r="E283" s="328" t="s">
        <v>249</v>
      </c>
      <c r="F283" s="117"/>
      <c r="G283" s="122" t="s">
        <v>737</v>
      </c>
      <c r="H283" s="122" t="str">
        <f t="shared" si="20"/>
        <v/>
      </c>
    </row>
    <row r="284" spans="1:8" x14ac:dyDescent="0.35">
      <c r="A284" s="17" t="s">
        <v>1114</v>
      </c>
      <c r="B284" s="30" t="s">
        <v>890</v>
      </c>
      <c r="C284" s="164"/>
      <c r="D284" s="323" t="s">
        <v>249</v>
      </c>
      <c r="E284" s="328" t="s">
        <v>249</v>
      </c>
      <c r="F284" s="117"/>
      <c r="G284" s="122" t="s">
        <v>737</v>
      </c>
      <c r="H284" s="122" t="str">
        <f t="shared" si="20"/>
        <v/>
      </c>
    </row>
    <row r="285" spans="1:8" x14ac:dyDescent="0.35">
      <c r="A285" s="17" t="s">
        <v>1115</v>
      </c>
      <c r="B285" s="30" t="s">
        <v>890</v>
      </c>
      <c r="C285" s="164"/>
      <c r="D285" s="323" t="s">
        <v>249</v>
      </c>
      <c r="E285" s="328" t="s">
        <v>249</v>
      </c>
      <c r="F285" s="117"/>
      <c r="G285" s="122" t="s">
        <v>737</v>
      </c>
      <c r="H285" s="122" t="str">
        <f t="shared" si="20"/>
        <v/>
      </c>
    </row>
    <row r="286" spans="1:8" x14ac:dyDescent="0.35">
      <c r="A286" s="17" t="s">
        <v>1116</v>
      </c>
      <c r="B286" s="30" t="s">
        <v>890</v>
      </c>
      <c r="C286" s="164"/>
      <c r="D286" s="323" t="s">
        <v>249</v>
      </c>
      <c r="E286" s="328" t="s">
        <v>249</v>
      </c>
      <c r="F286" s="117"/>
      <c r="G286" s="122" t="s">
        <v>737</v>
      </c>
      <c r="H286" s="122" t="str">
        <f t="shared" si="20"/>
        <v/>
      </c>
    </row>
    <row r="287" spans="1:8" x14ac:dyDescent="0.35">
      <c r="A287" s="17" t="s">
        <v>1117</v>
      </c>
      <c r="B287" s="30" t="s">
        <v>890</v>
      </c>
      <c r="C287" s="164"/>
      <c r="D287" s="323" t="s">
        <v>249</v>
      </c>
      <c r="E287" s="328" t="s">
        <v>249</v>
      </c>
      <c r="F287" s="117"/>
      <c r="G287" s="122" t="s">
        <v>737</v>
      </c>
      <c r="H287" s="122" t="str">
        <f t="shared" si="20"/>
        <v/>
      </c>
    </row>
    <row r="288" spans="1:8" x14ac:dyDescent="0.35">
      <c r="A288" s="17" t="s">
        <v>1118</v>
      </c>
      <c r="B288" s="30" t="s">
        <v>890</v>
      </c>
      <c r="C288" s="164"/>
      <c r="D288" s="323" t="s">
        <v>249</v>
      </c>
      <c r="E288" s="328" t="s">
        <v>249</v>
      </c>
      <c r="F288" s="117"/>
      <c r="G288" s="122" t="s">
        <v>737</v>
      </c>
      <c r="H288" s="122" t="str">
        <f t="shared" si="20"/>
        <v/>
      </c>
    </row>
    <row r="289" spans="1:8" x14ac:dyDescent="0.35">
      <c r="A289" s="17" t="s">
        <v>1119</v>
      </c>
      <c r="B289" s="30" t="s">
        <v>1096</v>
      </c>
      <c r="C289" s="164"/>
      <c r="D289" s="323" t="s">
        <v>249</v>
      </c>
      <c r="E289" s="328" t="s">
        <v>249</v>
      </c>
      <c r="F289" s="117"/>
      <c r="G289" s="122" t="s">
        <v>737</v>
      </c>
      <c r="H289" s="122" t="str">
        <f t="shared" si="20"/>
        <v/>
      </c>
    </row>
    <row r="290" spans="1:8" x14ac:dyDescent="0.35">
      <c r="A290" s="17" t="s">
        <v>1120</v>
      </c>
      <c r="B290" s="30" t="s">
        <v>314</v>
      </c>
      <c r="C290" s="164"/>
      <c r="D290" s="323">
        <f>SUM(D272:D289)</f>
        <v>0</v>
      </c>
      <c r="E290" s="328">
        <f>SUM(E272:E289)</f>
        <v>0</v>
      </c>
      <c r="F290" s="117"/>
      <c r="G290" s="126">
        <f>SUM(G272:G289)</f>
        <v>0</v>
      </c>
      <c r="H290" s="126">
        <f>SUM(H272:H289)</f>
        <v>0</v>
      </c>
    </row>
    <row r="291" spans="1:8" x14ac:dyDescent="0.35">
      <c r="A291" s="17" t="s">
        <v>1121</v>
      </c>
      <c r="B291" s="30"/>
      <c r="C291" s="164"/>
      <c r="F291" s="117"/>
      <c r="G291" s="117"/>
      <c r="H291" s="20"/>
    </row>
    <row r="292" spans="1:8" x14ac:dyDescent="0.35">
      <c r="A292" s="17" t="s">
        <v>1122</v>
      </c>
      <c r="B292" s="30"/>
      <c r="C292" s="164"/>
      <c r="F292" s="117"/>
      <c r="G292" s="117"/>
      <c r="H292" s="20"/>
    </row>
    <row r="293" spans="1:8" x14ac:dyDescent="0.35">
      <c r="A293" s="17" t="s">
        <v>1123</v>
      </c>
      <c r="B293" s="30"/>
      <c r="C293" s="164"/>
      <c r="F293" s="117"/>
      <c r="G293" s="117"/>
      <c r="H293" s="20"/>
    </row>
    <row r="294" spans="1:8" x14ac:dyDescent="0.35">
      <c r="A294" s="35"/>
      <c r="B294" s="35" t="s">
        <v>1124</v>
      </c>
      <c r="C294" s="161"/>
      <c r="D294" s="139" t="s">
        <v>278</v>
      </c>
      <c r="E294" s="139" t="s">
        <v>1076</v>
      </c>
      <c r="F294" s="139"/>
      <c r="G294" s="139" t="s">
        <v>791</v>
      </c>
      <c r="H294" s="35" t="s">
        <v>1077</v>
      </c>
    </row>
    <row r="295" spans="1:8" x14ac:dyDescent="0.35">
      <c r="A295" s="17" t="s">
        <v>1125</v>
      </c>
      <c r="B295" s="30" t="s">
        <v>1126</v>
      </c>
      <c r="C295" s="164"/>
      <c r="D295" s="323" t="s">
        <v>249</v>
      </c>
      <c r="E295" s="328" t="s">
        <v>249</v>
      </c>
      <c r="F295" s="117"/>
      <c r="G295" s="122" t="str">
        <f>IF($D$308=0,"",IF(D295="[For Completion]","",D295/$D$308))</f>
        <v/>
      </c>
      <c r="H295" s="122" t="str">
        <f>IF($E$308=0,"",IF(E295="[For Completion]","",E295/$E$308))</f>
        <v/>
      </c>
    </row>
    <row r="296" spans="1:8" x14ac:dyDescent="0.35">
      <c r="A296" s="17" t="s">
        <v>1127</v>
      </c>
      <c r="B296" s="30" t="s">
        <v>1128</v>
      </c>
      <c r="C296" s="164"/>
      <c r="D296" s="323" t="s">
        <v>249</v>
      </c>
      <c r="E296" s="328" t="s">
        <v>249</v>
      </c>
      <c r="F296" s="117"/>
      <c r="G296" s="122" t="str">
        <f t="shared" ref="G296:G306" si="21">IF($D$308=0,"",IF(D296="[For Completion]","",D296/$D$308))</f>
        <v/>
      </c>
      <c r="H296" s="122" t="str">
        <f t="shared" ref="H296:H307" si="22">IF($E$308=0,"",IF(E296="[For Completion]","",E296/$E$308))</f>
        <v/>
      </c>
    </row>
    <row r="297" spans="1:8" x14ac:dyDescent="0.35">
      <c r="A297" s="17" t="s">
        <v>1129</v>
      </c>
      <c r="B297" s="30" t="s">
        <v>1130</v>
      </c>
      <c r="C297" s="164"/>
      <c r="D297" s="323" t="s">
        <v>249</v>
      </c>
      <c r="E297" s="328" t="s">
        <v>249</v>
      </c>
      <c r="F297" s="117"/>
      <c r="G297" s="122" t="str">
        <f t="shared" si="21"/>
        <v/>
      </c>
      <c r="H297" s="122" t="str">
        <f t="shared" si="22"/>
        <v/>
      </c>
    </row>
    <row r="298" spans="1:8" x14ac:dyDescent="0.35">
      <c r="A298" s="17" t="s">
        <v>1131</v>
      </c>
      <c r="B298" s="30" t="s">
        <v>1132</v>
      </c>
      <c r="C298" s="164"/>
      <c r="D298" s="323" t="s">
        <v>249</v>
      </c>
      <c r="E298" s="328" t="s">
        <v>249</v>
      </c>
      <c r="F298" s="117"/>
      <c r="G298" s="122" t="str">
        <f t="shared" si="21"/>
        <v/>
      </c>
      <c r="H298" s="122" t="str">
        <f t="shared" si="22"/>
        <v/>
      </c>
    </row>
    <row r="299" spans="1:8" x14ac:dyDescent="0.35">
      <c r="A299" s="17" t="s">
        <v>1133</v>
      </c>
      <c r="B299" s="30" t="s">
        <v>1134</v>
      </c>
      <c r="C299" s="164"/>
      <c r="D299" s="323" t="s">
        <v>249</v>
      </c>
      <c r="E299" s="328" t="s">
        <v>249</v>
      </c>
      <c r="F299" s="117"/>
      <c r="G299" s="122" t="str">
        <f t="shared" si="21"/>
        <v/>
      </c>
      <c r="H299" s="122" t="str">
        <f t="shared" si="22"/>
        <v/>
      </c>
    </row>
    <row r="300" spans="1:8" x14ac:dyDescent="0.35">
      <c r="A300" s="17" t="s">
        <v>1135</v>
      </c>
      <c r="B300" s="30" t="s">
        <v>1136</v>
      </c>
      <c r="C300" s="164"/>
      <c r="D300" s="323" t="s">
        <v>249</v>
      </c>
      <c r="E300" s="328" t="s">
        <v>249</v>
      </c>
      <c r="F300" s="117"/>
      <c r="G300" s="122" t="str">
        <f t="shared" si="21"/>
        <v/>
      </c>
      <c r="H300" s="122" t="str">
        <f t="shared" si="22"/>
        <v/>
      </c>
    </row>
    <row r="301" spans="1:8" x14ac:dyDescent="0.35">
      <c r="A301" s="17" t="s">
        <v>1137</v>
      </c>
      <c r="B301" s="30" t="s">
        <v>1138</v>
      </c>
      <c r="C301" s="164"/>
      <c r="D301" s="323" t="s">
        <v>249</v>
      </c>
      <c r="E301" s="328" t="s">
        <v>249</v>
      </c>
      <c r="F301" s="117"/>
      <c r="G301" s="122" t="str">
        <f t="shared" si="21"/>
        <v/>
      </c>
      <c r="H301" s="122" t="str">
        <f t="shared" si="22"/>
        <v/>
      </c>
    </row>
    <row r="302" spans="1:8" x14ac:dyDescent="0.35">
      <c r="A302" s="17" t="s">
        <v>1139</v>
      </c>
      <c r="B302" s="30" t="s">
        <v>1140</v>
      </c>
      <c r="C302" s="164"/>
      <c r="D302" s="323" t="s">
        <v>249</v>
      </c>
      <c r="E302" s="328" t="s">
        <v>249</v>
      </c>
      <c r="F302" s="117"/>
      <c r="G302" s="122" t="str">
        <f t="shared" si="21"/>
        <v/>
      </c>
      <c r="H302" s="122" t="str">
        <f t="shared" si="22"/>
        <v/>
      </c>
    </row>
    <row r="303" spans="1:8" x14ac:dyDescent="0.35">
      <c r="A303" s="17" t="s">
        <v>1141</v>
      </c>
      <c r="B303" s="30" t="s">
        <v>1142</v>
      </c>
      <c r="C303" s="164"/>
      <c r="D303" s="323" t="s">
        <v>249</v>
      </c>
      <c r="E303" s="328" t="s">
        <v>249</v>
      </c>
      <c r="F303" s="117"/>
      <c r="G303" s="122" t="str">
        <f t="shared" si="21"/>
        <v/>
      </c>
      <c r="H303" s="122" t="str">
        <f t="shared" si="22"/>
        <v/>
      </c>
    </row>
    <row r="304" spans="1:8" x14ac:dyDescent="0.35">
      <c r="A304" s="17" t="s">
        <v>1143</v>
      </c>
      <c r="B304" s="17" t="s">
        <v>1144</v>
      </c>
      <c r="D304" s="323" t="s">
        <v>249</v>
      </c>
      <c r="E304" s="328" t="s">
        <v>249</v>
      </c>
      <c r="F304" s="58"/>
      <c r="G304" s="122" t="str">
        <f t="shared" si="21"/>
        <v/>
      </c>
      <c r="H304" s="122" t="str">
        <f t="shared" si="22"/>
        <v/>
      </c>
    </row>
    <row r="305" spans="1:8" x14ac:dyDescent="0.35">
      <c r="A305" s="17" t="s">
        <v>1145</v>
      </c>
      <c r="B305" s="17" t="s">
        <v>1146</v>
      </c>
      <c r="D305" s="323" t="s">
        <v>249</v>
      </c>
      <c r="E305" s="328" t="s">
        <v>249</v>
      </c>
      <c r="F305" s="58"/>
      <c r="G305" s="122" t="str">
        <f t="shared" si="21"/>
        <v/>
      </c>
      <c r="H305" s="122" t="str">
        <f t="shared" si="22"/>
        <v/>
      </c>
    </row>
    <row r="306" spans="1:8" x14ac:dyDescent="0.35">
      <c r="A306" s="17" t="s">
        <v>1147</v>
      </c>
      <c r="B306" s="30" t="s">
        <v>1148</v>
      </c>
      <c r="C306" s="164"/>
      <c r="D306" s="323" t="s">
        <v>249</v>
      </c>
      <c r="E306" s="328" t="s">
        <v>249</v>
      </c>
      <c r="F306" s="117"/>
      <c r="G306" s="122" t="str">
        <f t="shared" si="21"/>
        <v/>
      </c>
      <c r="H306" s="122" t="str">
        <f t="shared" si="22"/>
        <v/>
      </c>
    </row>
    <row r="307" spans="1:8" x14ac:dyDescent="0.35">
      <c r="A307" s="17" t="s">
        <v>1149</v>
      </c>
      <c r="B307" s="17" t="s">
        <v>1096</v>
      </c>
      <c r="D307" s="323" t="s">
        <v>249</v>
      </c>
      <c r="E307" s="328" t="s">
        <v>249</v>
      </c>
      <c r="F307" s="58"/>
      <c r="G307" s="122" t="str">
        <f>IF($D$308=0,"",IF(D307="[For Completion]","",D307/$D$308))</f>
        <v/>
      </c>
      <c r="H307" s="122" t="str">
        <f t="shared" si="22"/>
        <v/>
      </c>
    </row>
    <row r="308" spans="1:8" x14ac:dyDescent="0.35">
      <c r="A308" s="17" t="s">
        <v>1150</v>
      </c>
      <c r="B308" s="30" t="s">
        <v>314</v>
      </c>
      <c r="C308" s="164"/>
      <c r="D308" s="323">
        <f>SUM(D295:D307)</f>
        <v>0</v>
      </c>
      <c r="E308" s="328">
        <f>SUM(E295:E307)</f>
        <v>0</v>
      </c>
      <c r="F308" s="117"/>
      <c r="G308" s="126">
        <f>SUM(G295:G307)</f>
        <v>0</v>
      </c>
      <c r="H308" s="126">
        <f>SUM(H295:H307)</f>
        <v>0</v>
      </c>
    </row>
    <row r="309" spans="1:8" x14ac:dyDescent="0.35">
      <c r="A309" s="17" t="s">
        <v>1151</v>
      </c>
      <c r="B309" s="30"/>
      <c r="C309" s="164"/>
      <c r="D309" s="121"/>
      <c r="F309" s="117"/>
      <c r="G309" s="126"/>
      <c r="H309" s="65"/>
    </row>
    <row r="310" spans="1:8" x14ac:dyDescent="0.35">
      <c r="A310" s="17" t="s">
        <v>1152</v>
      </c>
      <c r="B310" s="30"/>
      <c r="C310" s="164"/>
      <c r="D310" s="121"/>
      <c r="F310" s="117"/>
      <c r="G310" s="126"/>
      <c r="H310" s="65"/>
    </row>
    <row r="311" spans="1:8" x14ac:dyDescent="0.35">
      <c r="A311" s="17" t="s">
        <v>1153</v>
      </c>
      <c r="B311" s="58"/>
      <c r="C311" s="173"/>
      <c r="D311" s="58"/>
      <c r="E311" s="58"/>
      <c r="F311" s="58"/>
      <c r="G311" s="58"/>
      <c r="H311" s="58"/>
    </row>
    <row r="312" spans="1:8" x14ac:dyDescent="0.35">
      <c r="A312" s="17" t="s">
        <v>1154</v>
      </c>
      <c r="B312" s="58"/>
      <c r="C312" s="173"/>
      <c r="D312" s="58"/>
      <c r="E312" s="58"/>
      <c r="F312" s="58"/>
      <c r="G312" s="58"/>
      <c r="H312" s="58"/>
    </row>
    <row r="313" spans="1:8" x14ac:dyDescent="0.35">
      <c r="A313" s="17" t="s">
        <v>1155</v>
      </c>
      <c r="B313" s="30"/>
      <c r="C313" s="164"/>
      <c r="D313" s="121"/>
      <c r="F313" s="117"/>
      <c r="G313" s="126"/>
      <c r="H313" s="65"/>
    </row>
    <row r="314" spans="1:8" x14ac:dyDescent="0.35">
      <c r="A314" s="17" t="s">
        <v>1156</v>
      </c>
      <c r="B314" s="30"/>
      <c r="C314" s="164"/>
      <c r="D314" s="121"/>
      <c r="F314" s="117"/>
      <c r="G314" s="126"/>
      <c r="H314" s="65"/>
    </row>
    <row r="315" spans="1:8" x14ac:dyDescent="0.35">
      <c r="A315" s="17" t="s">
        <v>1157</v>
      </c>
      <c r="B315" s="30"/>
      <c r="C315" s="164"/>
      <c r="D315" s="121"/>
      <c r="F315" s="117"/>
      <c r="G315" s="126"/>
      <c r="H315" s="65"/>
    </row>
    <row r="316" spans="1:8" x14ac:dyDescent="0.35">
      <c r="A316" s="17" t="s">
        <v>1158</v>
      </c>
      <c r="B316" s="30"/>
      <c r="C316" s="164"/>
      <c r="D316" s="121"/>
      <c r="F316" s="117"/>
      <c r="G316" s="126"/>
      <c r="H316" s="65"/>
    </row>
    <row r="317" spans="1:8" x14ac:dyDescent="0.35">
      <c r="A317" s="17" t="s">
        <v>1159</v>
      </c>
      <c r="B317" s="30"/>
      <c r="C317" s="164"/>
      <c r="F317" s="117"/>
      <c r="G317" s="117"/>
      <c r="H317" s="20"/>
    </row>
    <row r="318" spans="1:8" x14ac:dyDescent="0.35">
      <c r="A318" s="17" t="s">
        <v>1160</v>
      </c>
      <c r="B318" s="30"/>
      <c r="C318" s="164"/>
      <c r="F318" s="117"/>
      <c r="G318" s="117"/>
      <c r="H318" s="20"/>
    </row>
    <row r="319" spans="1:8" x14ac:dyDescent="0.35">
      <c r="A319" s="35"/>
      <c r="B319" s="35" t="s">
        <v>1161</v>
      </c>
      <c r="C319" s="161"/>
      <c r="D319" s="139" t="s">
        <v>278</v>
      </c>
      <c r="E319" s="139" t="s">
        <v>1076</v>
      </c>
      <c r="F319" s="139"/>
      <c r="G319" s="139" t="s">
        <v>791</v>
      </c>
      <c r="H319" s="35" t="s">
        <v>1077</v>
      </c>
    </row>
    <row r="320" spans="1:8" x14ac:dyDescent="0.35">
      <c r="A320" s="17" t="s">
        <v>1162</v>
      </c>
      <c r="B320" s="30" t="s">
        <v>1163</v>
      </c>
      <c r="C320" s="164"/>
      <c r="D320" s="323" t="s">
        <v>249</v>
      </c>
      <c r="E320" s="328" t="s">
        <v>249</v>
      </c>
      <c r="F320" s="117"/>
      <c r="G320" s="122" t="str">
        <f>IF($D$327=0,"",IF(D320="[For Completion]","",D320/$D$327))</f>
        <v/>
      </c>
      <c r="H320" s="122" t="str">
        <f>IF($E$327=0,"",IF(E320="[For Completion]","",E320/$E$327))</f>
        <v/>
      </c>
    </row>
    <row r="321" spans="1:8" x14ac:dyDescent="0.35">
      <c r="A321" s="17" t="s">
        <v>1164</v>
      </c>
      <c r="B321" s="77" t="s">
        <v>1165</v>
      </c>
      <c r="C321" s="174"/>
      <c r="D321" s="323" t="s">
        <v>249</v>
      </c>
      <c r="E321" s="328" t="s">
        <v>249</v>
      </c>
      <c r="F321" s="117"/>
      <c r="G321" s="122" t="str">
        <f t="shared" ref="G321:G325" si="23">IF($D$327=0,"",IF(D321="[For Completion]","",D321/$D$327))</f>
        <v/>
      </c>
      <c r="H321" s="122" t="str">
        <f t="shared" ref="H321:H325" si="24">IF($E$327=0,"",IF(E321="[For Completion]","",E321/$E$327))</f>
        <v/>
      </c>
    </row>
    <row r="322" spans="1:8" x14ac:dyDescent="0.35">
      <c r="A322" s="17" t="s">
        <v>1166</v>
      </c>
      <c r="B322" s="30" t="s">
        <v>1167</v>
      </c>
      <c r="C322" s="164"/>
      <c r="D322" s="323" t="s">
        <v>249</v>
      </c>
      <c r="E322" s="328" t="s">
        <v>249</v>
      </c>
      <c r="F322" s="117"/>
      <c r="G322" s="122" t="str">
        <f t="shared" si="23"/>
        <v/>
      </c>
      <c r="H322" s="122" t="str">
        <f t="shared" si="24"/>
        <v/>
      </c>
    </row>
    <row r="323" spans="1:8" x14ac:dyDescent="0.35">
      <c r="A323" s="17" t="s">
        <v>1168</v>
      </c>
      <c r="B323" s="30" t="s">
        <v>1169</v>
      </c>
      <c r="C323" s="164"/>
      <c r="D323" s="323" t="s">
        <v>249</v>
      </c>
      <c r="E323" s="328" t="s">
        <v>249</v>
      </c>
      <c r="F323" s="117"/>
      <c r="G323" s="122" t="str">
        <f t="shared" si="23"/>
        <v/>
      </c>
      <c r="H323" s="122" t="str">
        <f t="shared" si="24"/>
        <v/>
      </c>
    </row>
    <row r="324" spans="1:8" x14ac:dyDescent="0.35">
      <c r="A324" s="17" t="s">
        <v>1170</v>
      </c>
      <c r="B324" s="30" t="s">
        <v>1171</v>
      </c>
      <c r="C324" s="164"/>
      <c r="D324" s="323" t="s">
        <v>249</v>
      </c>
      <c r="E324" s="328" t="s">
        <v>249</v>
      </c>
      <c r="F324" s="117"/>
      <c r="G324" s="122" t="str">
        <f t="shared" si="23"/>
        <v/>
      </c>
      <c r="H324" s="122" t="str">
        <f t="shared" si="24"/>
        <v/>
      </c>
    </row>
    <row r="325" spans="1:8" x14ac:dyDescent="0.35">
      <c r="A325" s="17" t="s">
        <v>1172</v>
      </c>
      <c r="B325" s="30" t="s">
        <v>1173</v>
      </c>
      <c r="C325" s="164"/>
      <c r="D325" s="323" t="s">
        <v>249</v>
      </c>
      <c r="E325" s="328" t="s">
        <v>249</v>
      </c>
      <c r="F325" s="117"/>
      <c r="G325" s="122" t="str">
        <f t="shared" si="23"/>
        <v/>
      </c>
      <c r="H325" s="122" t="str">
        <f t="shared" si="24"/>
        <v/>
      </c>
    </row>
    <row r="326" spans="1:8" x14ac:dyDescent="0.35">
      <c r="A326" s="17" t="s">
        <v>1174</v>
      </c>
      <c r="B326" s="30" t="s">
        <v>656</v>
      </c>
      <c r="C326" s="164"/>
      <c r="D326" s="323" t="s">
        <v>249</v>
      </c>
      <c r="E326" s="328" t="s">
        <v>249</v>
      </c>
      <c r="F326" s="117"/>
      <c r="G326" s="122" t="str">
        <f>IF($D$327=0,"",IF(D326="[For Completion]","",D326/$D$327))</f>
        <v/>
      </c>
      <c r="H326" s="122" t="str">
        <f>IF($E$327=0,"",IF(E326="[For Completion]","",E326/$E$327))</f>
        <v/>
      </c>
    </row>
    <row r="327" spans="1:8" x14ac:dyDescent="0.35">
      <c r="A327" s="17" t="s">
        <v>1175</v>
      </c>
      <c r="B327" s="30" t="s">
        <v>314</v>
      </c>
      <c r="C327" s="164"/>
      <c r="D327" s="323">
        <f>SUM(D320:D326)</f>
        <v>0</v>
      </c>
      <c r="E327" s="328">
        <f>SUM(E320:E326)</f>
        <v>0</v>
      </c>
      <c r="F327" s="117"/>
      <c r="G327" s="126">
        <f>SUM(G320:G326)</f>
        <v>0</v>
      </c>
      <c r="H327" s="126">
        <f>SUM(H320:H326)</f>
        <v>0</v>
      </c>
    </row>
    <row r="328" spans="1:8" x14ac:dyDescent="0.35">
      <c r="A328" s="17" t="s">
        <v>1176</v>
      </c>
      <c r="B328" s="30"/>
      <c r="C328" s="164"/>
      <c r="F328" s="117"/>
      <c r="G328" s="117"/>
      <c r="H328" s="20"/>
    </row>
    <row r="329" spans="1:8" x14ac:dyDescent="0.35">
      <c r="A329" s="35"/>
      <c r="B329" s="35" t="s">
        <v>1177</v>
      </c>
      <c r="C329" s="161"/>
      <c r="D329" s="139" t="s">
        <v>278</v>
      </c>
      <c r="E329" s="139" t="s">
        <v>1076</v>
      </c>
      <c r="F329" s="139"/>
      <c r="G329" s="139" t="s">
        <v>791</v>
      </c>
      <c r="H329" s="35" t="s">
        <v>1077</v>
      </c>
    </row>
    <row r="330" spans="1:8" x14ac:dyDescent="0.35">
      <c r="A330" s="17" t="s">
        <v>1178</v>
      </c>
      <c r="B330" s="30" t="s">
        <v>1179</v>
      </c>
      <c r="C330" s="164"/>
      <c r="D330" s="323" t="s">
        <v>249</v>
      </c>
      <c r="E330" s="328" t="s">
        <v>249</v>
      </c>
      <c r="F330" s="117"/>
      <c r="G330" s="122" t="str">
        <f>IF($D$334=0,"",IF(D330="[For Completion]","",D330/$D$334))</f>
        <v/>
      </c>
      <c r="H330" s="122" t="str">
        <f>IF($E$334=0,"",IF(E330="[For Completion]","",E330/$E$334))</f>
        <v/>
      </c>
    </row>
    <row r="331" spans="1:8" x14ac:dyDescent="0.35">
      <c r="A331" s="17" t="s">
        <v>1180</v>
      </c>
      <c r="B331" s="77" t="s">
        <v>1181</v>
      </c>
      <c r="C331" s="174"/>
      <c r="D331" s="323" t="s">
        <v>249</v>
      </c>
      <c r="E331" s="328" t="s">
        <v>249</v>
      </c>
      <c r="F331" s="117"/>
      <c r="G331" s="122" t="str">
        <f t="shared" ref="G331:G333" si="25">IF($D$334=0,"",IF(D331="[For Completion]","",D331/$D$334))</f>
        <v/>
      </c>
      <c r="H331" s="122" t="str">
        <f t="shared" ref="H331:H333" si="26">IF($E$334=0,"",IF(E331="[For Completion]","",E331/$E$334))</f>
        <v/>
      </c>
    </row>
    <row r="332" spans="1:8" x14ac:dyDescent="0.35">
      <c r="A332" s="17" t="s">
        <v>1182</v>
      </c>
      <c r="B332" s="30" t="s">
        <v>656</v>
      </c>
      <c r="C332" s="164"/>
      <c r="D332" s="323" t="s">
        <v>249</v>
      </c>
      <c r="E332" s="328" t="s">
        <v>249</v>
      </c>
      <c r="F332" s="117"/>
      <c r="G332" s="122" t="str">
        <f t="shared" si="25"/>
        <v/>
      </c>
      <c r="H332" s="122" t="str">
        <f t="shared" si="26"/>
        <v/>
      </c>
    </row>
    <row r="333" spans="1:8" x14ac:dyDescent="0.35">
      <c r="A333" s="17" t="s">
        <v>1183</v>
      </c>
      <c r="B333" s="17" t="s">
        <v>1096</v>
      </c>
      <c r="D333" s="323" t="s">
        <v>249</v>
      </c>
      <c r="E333" s="328" t="s">
        <v>249</v>
      </c>
      <c r="F333" s="117"/>
      <c r="G333" s="122" t="str">
        <f t="shared" si="25"/>
        <v/>
      </c>
      <c r="H333" s="122" t="str">
        <f t="shared" si="26"/>
        <v/>
      </c>
    </row>
    <row r="334" spans="1:8" x14ac:dyDescent="0.35">
      <c r="A334" s="17" t="s">
        <v>1184</v>
      </c>
      <c r="B334" s="30" t="s">
        <v>314</v>
      </c>
      <c r="C334" s="164"/>
      <c r="D334" s="323">
        <f>SUM(D330:D333)</f>
        <v>0</v>
      </c>
      <c r="E334" s="328">
        <f>SUM(E330:E333)</f>
        <v>0</v>
      </c>
      <c r="F334" s="117"/>
      <c r="G334" s="126">
        <f>SUM(G330:G333)</f>
        <v>0</v>
      </c>
      <c r="H334" s="126">
        <f>SUM(H330:H333)</f>
        <v>0</v>
      </c>
    </row>
    <row r="335" spans="1:8" x14ac:dyDescent="0.35">
      <c r="A335" s="17" t="s">
        <v>1185</v>
      </c>
      <c r="B335" s="30"/>
      <c r="C335" s="164"/>
      <c r="F335" s="117"/>
      <c r="G335" s="117"/>
      <c r="H335" s="20"/>
    </row>
    <row r="336" spans="1:8" x14ac:dyDescent="0.35">
      <c r="A336" s="35"/>
      <c r="B336" s="35" t="s">
        <v>1448</v>
      </c>
      <c r="C336" s="161"/>
      <c r="D336" s="139" t="s">
        <v>1186</v>
      </c>
      <c r="E336" s="139" t="s">
        <v>1187</v>
      </c>
      <c r="F336" s="139"/>
      <c r="G336" s="139" t="s">
        <v>1188</v>
      </c>
      <c r="H336" s="35"/>
    </row>
    <row r="337" spans="1:8" x14ac:dyDescent="0.35">
      <c r="A337" s="17" t="s">
        <v>1189</v>
      </c>
      <c r="B337" s="30" t="s">
        <v>1163</v>
      </c>
      <c r="C337" s="164"/>
      <c r="D337" s="327" t="s">
        <v>249</v>
      </c>
      <c r="E337" s="329" t="s">
        <v>249</v>
      </c>
      <c r="F337" s="112"/>
      <c r="G337" s="259" t="s">
        <v>249</v>
      </c>
      <c r="H337" s="43" t="s">
        <v>737</v>
      </c>
    </row>
    <row r="338" spans="1:8" x14ac:dyDescent="0.35">
      <c r="A338" s="17" t="s">
        <v>1190</v>
      </c>
      <c r="B338" s="30" t="s">
        <v>1165</v>
      </c>
      <c r="C338" s="164"/>
      <c r="D338" s="327" t="s">
        <v>249</v>
      </c>
      <c r="E338" s="329" t="s">
        <v>249</v>
      </c>
      <c r="F338" s="112"/>
      <c r="G338" s="259" t="s">
        <v>249</v>
      </c>
      <c r="H338" s="43" t="s">
        <v>737</v>
      </c>
    </row>
    <row r="339" spans="1:8" x14ac:dyDescent="0.35">
      <c r="A339" s="17" t="s">
        <v>1191</v>
      </c>
      <c r="B339" s="30" t="s">
        <v>1167</v>
      </c>
      <c r="C339" s="164"/>
      <c r="D339" s="327" t="s">
        <v>249</v>
      </c>
      <c r="E339" s="329" t="s">
        <v>249</v>
      </c>
      <c r="F339" s="112"/>
      <c r="G339" s="259" t="s">
        <v>249</v>
      </c>
      <c r="H339" s="43" t="s">
        <v>737</v>
      </c>
    </row>
    <row r="340" spans="1:8" x14ac:dyDescent="0.35">
      <c r="A340" s="17" t="s">
        <v>1192</v>
      </c>
      <c r="B340" s="30" t="s">
        <v>1169</v>
      </c>
      <c r="C340" s="164"/>
      <c r="D340" s="327" t="s">
        <v>249</v>
      </c>
      <c r="E340" s="329" t="s">
        <v>249</v>
      </c>
      <c r="F340" s="112"/>
      <c r="G340" s="259" t="s">
        <v>249</v>
      </c>
      <c r="H340" s="43" t="s">
        <v>737</v>
      </c>
    </row>
    <row r="341" spans="1:8" x14ac:dyDescent="0.35">
      <c r="A341" s="17" t="s">
        <v>1193</v>
      </c>
      <c r="B341" s="30" t="s">
        <v>1171</v>
      </c>
      <c r="C341" s="164"/>
      <c r="D341" s="327" t="s">
        <v>249</v>
      </c>
      <c r="E341" s="329" t="s">
        <v>249</v>
      </c>
      <c r="F341" s="112"/>
      <c r="G341" s="259" t="s">
        <v>249</v>
      </c>
      <c r="H341" s="43" t="s">
        <v>737</v>
      </c>
    </row>
    <row r="342" spans="1:8" x14ac:dyDescent="0.35">
      <c r="A342" s="17" t="s">
        <v>1194</v>
      </c>
      <c r="B342" s="30" t="s">
        <v>1173</v>
      </c>
      <c r="C342" s="164"/>
      <c r="D342" s="327" t="s">
        <v>249</v>
      </c>
      <c r="E342" s="329" t="s">
        <v>249</v>
      </c>
      <c r="F342" s="112"/>
      <c r="G342" s="259" t="s">
        <v>249</v>
      </c>
      <c r="H342" s="43" t="s">
        <v>737</v>
      </c>
    </row>
    <row r="343" spans="1:8" x14ac:dyDescent="0.35">
      <c r="A343" s="17" t="s">
        <v>1195</v>
      </c>
      <c r="B343" s="30" t="s">
        <v>656</v>
      </c>
      <c r="C343" s="164"/>
      <c r="D343" s="327" t="s">
        <v>249</v>
      </c>
      <c r="E343" s="329" t="s">
        <v>249</v>
      </c>
      <c r="F343" s="112"/>
      <c r="G343" s="259" t="s">
        <v>249</v>
      </c>
      <c r="H343" s="43" t="s">
        <v>737</v>
      </c>
    </row>
    <row r="344" spans="1:8" x14ac:dyDescent="0.35">
      <c r="A344" s="17" t="s">
        <v>1196</v>
      </c>
      <c r="B344" s="30" t="s">
        <v>1096</v>
      </c>
      <c r="C344" s="164"/>
      <c r="D344" s="327" t="s">
        <v>249</v>
      </c>
      <c r="E344" s="329" t="s">
        <v>249</v>
      </c>
      <c r="F344" s="112"/>
      <c r="G344" s="259" t="s">
        <v>249</v>
      </c>
      <c r="H344" s="43" t="s">
        <v>737</v>
      </c>
    </row>
    <row r="345" spans="1:8" x14ac:dyDescent="0.35">
      <c r="A345" s="17" t="s">
        <v>1197</v>
      </c>
      <c r="B345" s="30" t="s">
        <v>314</v>
      </c>
      <c r="C345" s="164"/>
      <c r="D345" s="150">
        <f>SUM(D337:D344)</f>
        <v>0</v>
      </c>
      <c r="E345" s="329">
        <f>SUM(E337:E344)</f>
        <v>0</v>
      </c>
      <c r="F345" s="112"/>
      <c r="G345" s="258"/>
      <c r="H345" s="43" t="s">
        <v>737</v>
      </c>
    </row>
    <row r="346" spans="1:8" x14ac:dyDescent="0.35">
      <c r="A346" s="17" t="s">
        <v>1198</v>
      </c>
      <c r="B346" s="30" t="s">
        <v>1199</v>
      </c>
      <c r="C346" s="164"/>
      <c r="G346" s="259" t="s">
        <v>249</v>
      </c>
      <c r="H346" s="43" t="s">
        <v>737</v>
      </c>
    </row>
    <row r="347" spans="1:8" x14ac:dyDescent="0.35">
      <c r="A347" s="17" t="s">
        <v>1200</v>
      </c>
      <c r="B347" s="30"/>
      <c r="C347" s="164"/>
      <c r="D347" s="121"/>
      <c r="F347" s="112"/>
      <c r="G347" s="122"/>
      <c r="H347" s="43" t="s">
        <v>737</v>
      </c>
    </row>
    <row r="348" spans="1:8" x14ac:dyDescent="0.35">
      <c r="A348" s="17" t="s">
        <v>1201</v>
      </c>
      <c r="B348" s="30"/>
      <c r="C348" s="164"/>
      <c r="D348" s="121"/>
      <c r="F348" s="112"/>
      <c r="G348" s="122"/>
      <c r="H348" s="43" t="s">
        <v>737</v>
      </c>
    </row>
    <row r="349" spans="1:8" x14ac:dyDescent="0.35">
      <c r="A349" s="17" t="s">
        <v>1202</v>
      </c>
      <c r="B349" s="30"/>
      <c r="C349" s="164"/>
      <c r="D349" s="121"/>
      <c r="F349" s="112"/>
      <c r="G349" s="122"/>
      <c r="H349" s="43" t="s">
        <v>737</v>
      </c>
    </row>
    <row r="350" spans="1:8" x14ac:dyDescent="0.35">
      <c r="A350" s="17" t="s">
        <v>1203</v>
      </c>
      <c r="B350" s="30"/>
      <c r="C350" s="164"/>
      <c r="D350" s="121"/>
      <c r="F350" s="112"/>
      <c r="G350" s="122"/>
      <c r="H350" s="43" t="s">
        <v>737</v>
      </c>
    </row>
    <row r="351" spans="1:8" x14ac:dyDescent="0.35">
      <c r="A351" s="17" t="s">
        <v>1204</v>
      </c>
      <c r="B351" s="30"/>
      <c r="C351" s="164"/>
      <c r="D351" s="121"/>
      <c r="F351" s="112"/>
      <c r="G351" s="122"/>
      <c r="H351" s="43" t="s">
        <v>737</v>
      </c>
    </row>
    <row r="352" spans="1:8" x14ac:dyDescent="0.35">
      <c r="A352" s="17" t="s">
        <v>1205</v>
      </c>
      <c r="B352" s="30"/>
      <c r="C352" s="164"/>
      <c r="D352" s="121"/>
      <c r="F352" s="112"/>
      <c r="G352" s="122"/>
      <c r="H352" s="43" t="s">
        <v>737</v>
      </c>
    </row>
    <row r="353" spans="1:8" x14ac:dyDescent="0.35">
      <c r="A353" s="17" t="s">
        <v>1206</v>
      </c>
      <c r="B353" s="30"/>
      <c r="C353" s="164"/>
      <c r="D353" s="121"/>
      <c r="F353" s="112"/>
      <c r="G353" s="122"/>
      <c r="H353" s="43" t="s">
        <v>737</v>
      </c>
    </row>
    <row r="354" spans="1:8" x14ac:dyDescent="0.35">
      <c r="A354" s="17" t="s">
        <v>1207</v>
      </c>
      <c r="B354" s="30"/>
      <c r="C354" s="164"/>
      <c r="D354" s="121"/>
      <c r="F354" s="112"/>
      <c r="G354" s="122"/>
      <c r="H354" s="43" t="s">
        <v>737</v>
      </c>
    </row>
    <row r="355" spans="1:8" x14ac:dyDescent="0.35">
      <c r="A355" s="17" t="s">
        <v>1208</v>
      </c>
      <c r="B355" s="30"/>
      <c r="C355" s="164"/>
      <c r="D355" s="121"/>
      <c r="F355" s="112"/>
      <c r="G355" s="122"/>
      <c r="H355" s="43" t="s">
        <v>737</v>
      </c>
    </row>
    <row r="356" spans="1:8" x14ac:dyDescent="0.35">
      <c r="A356" s="17" t="s">
        <v>1209</v>
      </c>
      <c r="D356" s="141"/>
      <c r="F356" s="112"/>
      <c r="G356" s="112"/>
    </row>
    <row r="357" spans="1:8" x14ac:dyDescent="0.35">
      <c r="A357" s="17" t="s">
        <v>1210</v>
      </c>
      <c r="D357" s="141"/>
      <c r="F357" s="112"/>
      <c r="G357" s="112"/>
    </row>
    <row r="358" spans="1:8" x14ac:dyDescent="0.35">
      <c r="A358" s="17" t="s">
        <v>1211</v>
      </c>
      <c r="D358" s="141"/>
      <c r="F358" s="112"/>
      <c r="G358" s="112"/>
    </row>
    <row r="359" spans="1:8" x14ac:dyDescent="0.35">
      <c r="A359" s="17" t="s">
        <v>1212</v>
      </c>
      <c r="D359" s="141"/>
      <c r="F359" s="112"/>
      <c r="G359" s="112"/>
    </row>
    <row r="360" spans="1:8" x14ac:dyDescent="0.35">
      <c r="A360" s="17" t="s">
        <v>1213</v>
      </c>
      <c r="D360" s="141"/>
      <c r="F360" s="112"/>
      <c r="G360" s="112"/>
    </row>
    <row r="361" spans="1:8" x14ac:dyDescent="0.35">
      <c r="A361" s="17" t="s">
        <v>1214</v>
      </c>
      <c r="D361" s="141"/>
      <c r="F361" s="112"/>
      <c r="G361" s="112"/>
    </row>
    <row r="362" spans="1:8" x14ac:dyDescent="0.35">
      <c r="A362" s="17" t="s">
        <v>1215</v>
      </c>
      <c r="D362" s="141"/>
      <c r="F362" s="112"/>
      <c r="G362" s="112"/>
    </row>
    <row r="363" spans="1:8" x14ac:dyDescent="0.35">
      <c r="A363" s="17" t="s">
        <v>1216</v>
      </c>
      <c r="D363" s="141"/>
      <c r="F363" s="112"/>
      <c r="G363" s="112"/>
    </row>
    <row r="364" spans="1:8" x14ac:dyDescent="0.35">
      <c r="A364" s="17" t="s">
        <v>1217</v>
      </c>
      <c r="D364" s="141"/>
      <c r="F364" s="112"/>
      <c r="G364" s="112"/>
    </row>
    <row r="365" spans="1:8" x14ac:dyDescent="0.35">
      <c r="A365" s="17" t="s">
        <v>1218</v>
      </c>
      <c r="D365" s="141"/>
      <c r="F365" s="112"/>
      <c r="G365" s="112"/>
    </row>
    <row r="366" spans="1:8" x14ac:dyDescent="0.35">
      <c r="A366" s="17" t="s">
        <v>1219</v>
      </c>
      <c r="D366" s="141"/>
      <c r="F366" s="112"/>
      <c r="G366" s="112"/>
    </row>
    <row r="367" spans="1:8" x14ac:dyDescent="0.35">
      <c r="A367" s="17" t="s">
        <v>1220</v>
      </c>
      <c r="D367" s="141"/>
      <c r="F367" s="112"/>
      <c r="G367" s="112"/>
    </row>
    <row r="368" spans="1:8" x14ac:dyDescent="0.35">
      <c r="A368" s="17" t="s">
        <v>1221</v>
      </c>
      <c r="D368" s="141"/>
      <c r="F368" s="112"/>
      <c r="G368" s="112"/>
    </row>
    <row r="369" spans="1:7" x14ac:dyDescent="0.35">
      <c r="A369" s="17" t="s">
        <v>1222</v>
      </c>
      <c r="D369" s="141"/>
      <c r="F369" s="112"/>
      <c r="G369" s="112"/>
    </row>
    <row r="370" spans="1:7" x14ac:dyDescent="0.35">
      <c r="A370" s="17" t="s">
        <v>1223</v>
      </c>
      <c r="D370" s="141"/>
      <c r="F370" s="112"/>
      <c r="G370" s="112"/>
    </row>
    <row r="371" spans="1:7" x14ac:dyDescent="0.35">
      <c r="A371" s="17" t="s">
        <v>1224</v>
      </c>
      <c r="D371" s="141"/>
      <c r="F371" s="112"/>
      <c r="G371" s="112"/>
    </row>
    <row r="372" spans="1:7" x14ac:dyDescent="0.35">
      <c r="A372" s="17" t="s">
        <v>1225</v>
      </c>
      <c r="D372" s="141"/>
      <c r="F372" s="112"/>
      <c r="G372" s="112"/>
    </row>
    <row r="373" spans="1:7" x14ac:dyDescent="0.35">
      <c r="A373" s="17" t="s">
        <v>1226</v>
      </c>
      <c r="D373" s="141"/>
      <c r="F373" s="112"/>
      <c r="G373" s="112"/>
    </row>
    <row r="374" spans="1:7" x14ac:dyDescent="0.35">
      <c r="A374" s="17" t="s">
        <v>1227</v>
      </c>
      <c r="D374" s="141"/>
      <c r="F374" s="112"/>
      <c r="G374" s="112"/>
    </row>
    <row r="375" spans="1:7" x14ac:dyDescent="0.35">
      <c r="A375" s="17" t="s">
        <v>1228</v>
      </c>
      <c r="D375" s="141"/>
      <c r="F375" s="112"/>
      <c r="G375" s="112"/>
    </row>
    <row r="376" spans="1:7" x14ac:dyDescent="0.35">
      <c r="A376" s="17" t="s">
        <v>1229</v>
      </c>
      <c r="D376" s="141"/>
      <c r="F376" s="112"/>
      <c r="G376" s="112"/>
    </row>
    <row r="377" spans="1:7" x14ac:dyDescent="0.35">
      <c r="A377" s="17" t="s">
        <v>1230</v>
      </c>
      <c r="D377" s="141"/>
      <c r="F377" s="112"/>
      <c r="G377" s="112"/>
    </row>
    <row r="378" spans="1:7" x14ac:dyDescent="0.35">
      <c r="A378" s="17" t="s">
        <v>1231</v>
      </c>
      <c r="D378" s="141"/>
      <c r="F378" s="112"/>
      <c r="G378" s="112"/>
    </row>
    <row r="379" spans="1:7" x14ac:dyDescent="0.35">
      <c r="A379" s="17" t="s">
        <v>1232</v>
      </c>
      <c r="D379" s="141"/>
      <c r="F379" s="112"/>
      <c r="G379" s="112"/>
    </row>
    <row r="380" spans="1:7" x14ac:dyDescent="0.35">
      <c r="A380" s="17" t="s">
        <v>1233</v>
      </c>
      <c r="D380" s="141"/>
      <c r="F380" s="112"/>
      <c r="G380" s="112"/>
    </row>
    <row r="381" spans="1:7" x14ac:dyDescent="0.35">
      <c r="A381" s="17" t="s">
        <v>1234</v>
      </c>
      <c r="D381" s="141"/>
      <c r="F381" s="112"/>
      <c r="G381" s="112"/>
    </row>
    <row r="382" spans="1:7" x14ac:dyDescent="0.35">
      <c r="A382" s="17" t="s">
        <v>1235</v>
      </c>
      <c r="D382" s="141"/>
      <c r="F382" s="112"/>
      <c r="G382" s="112"/>
    </row>
    <row r="383" spans="1:7" x14ac:dyDescent="0.35">
      <c r="A383" s="17" t="s">
        <v>1236</v>
      </c>
      <c r="D383" s="141"/>
      <c r="F383" s="112"/>
      <c r="G383" s="112"/>
    </row>
    <row r="384" spans="1:7" x14ac:dyDescent="0.35">
      <c r="A384" s="17" t="s">
        <v>1237</v>
      </c>
      <c r="D384" s="141"/>
      <c r="F384" s="112"/>
      <c r="G384" s="112"/>
    </row>
    <row r="385" spans="1:8" ht="18.5" x14ac:dyDescent="0.35">
      <c r="A385" s="71"/>
      <c r="B385" s="72" t="s">
        <v>754</v>
      </c>
      <c r="C385" s="168"/>
      <c r="D385" s="128"/>
      <c r="E385" s="128"/>
      <c r="F385" s="128"/>
      <c r="G385" s="129"/>
      <c r="H385" s="73"/>
    </row>
    <row r="386" spans="1:8" x14ac:dyDescent="0.35">
      <c r="A386" s="34"/>
      <c r="B386" s="34" t="s">
        <v>1238</v>
      </c>
      <c r="C386" s="171"/>
      <c r="D386" s="119" t="s">
        <v>950</v>
      </c>
      <c r="E386" s="119" t="s">
        <v>951</v>
      </c>
      <c r="F386" s="119"/>
      <c r="G386" s="119" t="s">
        <v>792</v>
      </c>
      <c r="H386" s="34" t="s">
        <v>952</v>
      </c>
    </row>
    <row r="387" spans="1:8" x14ac:dyDescent="0.35">
      <c r="A387" s="17" t="s">
        <v>1239</v>
      </c>
      <c r="B387" s="17" t="s">
        <v>954</v>
      </c>
      <c r="D387" s="121" t="s">
        <v>249</v>
      </c>
      <c r="E387" s="130"/>
      <c r="F387" s="130"/>
      <c r="G387" s="131"/>
      <c r="H387" s="52"/>
    </row>
    <row r="388" spans="1:8" x14ac:dyDescent="0.35">
      <c r="A388" s="28"/>
      <c r="E388" s="130"/>
      <c r="F388" s="130"/>
      <c r="G388" s="131"/>
      <c r="H388" s="52"/>
    </row>
    <row r="389" spans="1:8" x14ac:dyDescent="0.35">
      <c r="B389" s="17" t="s">
        <v>955</v>
      </c>
      <c r="E389" s="130"/>
      <c r="F389" s="130"/>
      <c r="G389" s="131"/>
      <c r="H389" s="52"/>
    </row>
    <row r="390" spans="1:8" x14ac:dyDescent="0.35">
      <c r="A390" s="17" t="s">
        <v>1240</v>
      </c>
      <c r="B390" s="30" t="s">
        <v>890</v>
      </c>
      <c r="C390" s="164"/>
      <c r="D390" s="121" t="s">
        <v>249</v>
      </c>
      <c r="E390" s="111" t="s">
        <v>249</v>
      </c>
      <c r="F390" s="130"/>
      <c r="G390" s="122" t="s">
        <v>737</v>
      </c>
      <c r="H390" s="43" t="s">
        <v>737</v>
      </c>
    </row>
    <row r="391" spans="1:8" x14ac:dyDescent="0.35">
      <c r="A391" s="17" t="s">
        <v>1241</v>
      </c>
      <c r="B391" s="30" t="s">
        <v>890</v>
      </c>
      <c r="C391" s="164"/>
      <c r="D391" s="121" t="s">
        <v>249</v>
      </c>
      <c r="E391" s="111" t="s">
        <v>249</v>
      </c>
      <c r="F391" s="130"/>
      <c r="G391" s="122" t="s">
        <v>737</v>
      </c>
      <c r="H391" s="43" t="s">
        <v>737</v>
      </c>
    </row>
    <row r="392" spans="1:8" x14ac:dyDescent="0.35">
      <c r="A392" s="17" t="s">
        <v>1242</v>
      </c>
      <c r="B392" s="30" t="s">
        <v>890</v>
      </c>
      <c r="C392" s="164"/>
      <c r="D392" s="121" t="s">
        <v>249</v>
      </c>
      <c r="E392" s="111" t="s">
        <v>249</v>
      </c>
      <c r="F392" s="130"/>
      <c r="G392" s="122" t="s">
        <v>737</v>
      </c>
      <c r="H392" s="43" t="s">
        <v>737</v>
      </c>
    </row>
    <row r="393" spans="1:8" x14ac:dyDescent="0.35">
      <c r="A393" s="17" t="s">
        <v>1243</v>
      </c>
      <c r="B393" s="30" t="s">
        <v>890</v>
      </c>
      <c r="C393" s="164"/>
      <c r="D393" s="121" t="s">
        <v>249</v>
      </c>
      <c r="E393" s="111" t="s">
        <v>249</v>
      </c>
      <c r="F393" s="130"/>
      <c r="G393" s="122" t="s">
        <v>737</v>
      </c>
      <c r="H393" s="43" t="s">
        <v>737</v>
      </c>
    </row>
    <row r="394" spans="1:8" x14ac:dyDescent="0.35">
      <c r="A394" s="17" t="s">
        <v>1244</v>
      </c>
      <c r="B394" s="30" t="s">
        <v>890</v>
      </c>
      <c r="C394" s="164"/>
      <c r="D394" s="121" t="s">
        <v>249</v>
      </c>
      <c r="E394" s="111" t="s">
        <v>249</v>
      </c>
      <c r="F394" s="130"/>
      <c r="G394" s="122" t="s">
        <v>737</v>
      </c>
      <c r="H394" s="43" t="s">
        <v>737</v>
      </c>
    </row>
    <row r="395" spans="1:8" x14ac:dyDescent="0.35">
      <c r="A395" s="17" t="s">
        <v>1245</v>
      </c>
      <c r="B395" s="30" t="s">
        <v>890</v>
      </c>
      <c r="C395" s="164"/>
      <c r="D395" s="121" t="s">
        <v>249</v>
      </c>
      <c r="E395" s="111" t="s">
        <v>249</v>
      </c>
      <c r="F395" s="130"/>
      <c r="G395" s="122" t="s">
        <v>737</v>
      </c>
      <c r="H395" s="43" t="s">
        <v>737</v>
      </c>
    </row>
    <row r="396" spans="1:8" x14ac:dyDescent="0.35">
      <c r="A396" s="17" t="s">
        <v>1246</v>
      </c>
      <c r="B396" s="30" t="s">
        <v>890</v>
      </c>
      <c r="C396" s="164"/>
      <c r="D396" s="121" t="s">
        <v>249</v>
      </c>
      <c r="E396" s="111" t="s">
        <v>249</v>
      </c>
      <c r="F396" s="130"/>
      <c r="G396" s="122" t="s">
        <v>737</v>
      </c>
      <c r="H396" s="43" t="s">
        <v>737</v>
      </c>
    </row>
    <row r="397" spans="1:8" x14ac:dyDescent="0.35">
      <c r="A397" s="17" t="s">
        <v>1247</v>
      </c>
      <c r="B397" s="30" t="s">
        <v>890</v>
      </c>
      <c r="C397" s="164"/>
      <c r="D397" s="121" t="s">
        <v>249</v>
      </c>
      <c r="E397" s="111" t="s">
        <v>249</v>
      </c>
      <c r="F397" s="130"/>
      <c r="G397" s="122" t="s">
        <v>737</v>
      </c>
      <c r="H397" s="43" t="s">
        <v>737</v>
      </c>
    </row>
    <row r="398" spans="1:8" x14ac:dyDescent="0.35">
      <c r="A398" s="17" t="s">
        <v>1248</v>
      </c>
      <c r="B398" s="30" t="s">
        <v>890</v>
      </c>
      <c r="C398" s="164"/>
      <c r="D398" s="121" t="s">
        <v>249</v>
      </c>
      <c r="E398" s="111" t="s">
        <v>249</v>
      </c>
      <c r="F398" s="130"/>
      <c r="G398" s="122" t="s">
        <v>737</v>
      </c>
      <c r="H398" s="43" t="s">
        <v>737</v>
      </c>
    </row>
    <row r="399" spans="1:8" x14ac:dyDescent="0.35">
      <c r="A399" s="17" t="s">
        <v>1249</v>
      </c>
      <c r="B399" s="30" t="s">
        <v>890</v>
      </c>
      <c r="C399" s="164"/>
      <c r="D399" s="121" t="s">
        <v>249</v>
      </c>
      <c r="E399" s="111" t="s">
        <v>249</v>
      </c>
      <c r="F399" s="132"/>
      <c r="G399" s="122" t="s">
        <v>737</v>
      </c>
      <c r="H399" s="43" t="s">
        <v>737</v>
      </c>
    </row>
    <row r="400" spans="1:8" x14ac:dyDescent="0.35">
      <c r="A400" s="17" t="s">
        <v>1250</v>
      </c>
      <c r="B400" s="30" t="s">
        <v>890</v>
      </c>
      <c r="C400" s="164"/>
      <c r="D400" s="121" t="s">
        <v>249</v>
      </c>
      <c r="E400" s="111" t="s">
        <v>249</v>
      </c>
      <c r="F400" s="132"/>
      <c r="G400" s="122" t="s">
        <v>737</v>
      </c>
      <c r="H400" s="43" t="s">
        <v>737</v>
      </c>
    </row>
    <row r="401" spans="1:8" x14ac:dyDescent="0.35">
      <c r="A401" s="17" t="s">
        <v>1251</v>
      </c>
      <c r="B401" s="30" t="s">
        <v>890</v>
      </c>
      <c r="C401" s="164"/>
      <c r="D401" s="121" t="s">
        <v>249</v>
      </c>
      <c r="E401" s="111" t="s">
        <v>249</v>
      </c>
      <c r="F401" s="132"/>
      <c r="G401" s="122" t="s">
        <v>737</v>
      </c>
      <c r="H401" s="43" t="s">
        <v>737</v>
      </c>
    </row>
    <row r="402" spans="1:8" x14ac:dyDescent="0.35">
      <c r="A402" s="17" t="s">
        <v>1252</v>
      </c>
      <c r="B402" s="30" t="s">
        <v>890</v>
      </c>
      <c r="C402" s="164"/>
      <c r="D402" s="121" t="s">
        <v>249</v>
      </c>
      <c r="E402" s="111" t="s">
        <v>249</v>
      </c>
      <c r="F402" s="132"/>
      <c r="G402" s="122" t="s">
        <v>737</v>
      </c>
      <c r="H402" s="43" t="s">
        <v>737</v>
      </c>
    </row>
    <row r="403" spans="1:8" x14ac:dyDescent="0.35">
      <c r="A403" s="17" t="s">
        <v>1253</v>
      </c>
      <c r="B403" s="30" t="s">
        <v>890</v>
      </c>
      <c r="C403" s="164"/>
      <c r="D403" s="121" t="s">
        <v>249</v>
      </c>
      <c r="E403" s="111" t="s">
        <v>249</v>
      </c>
      <c r="F403" s="132"/>
      <c r="G403" s="122" t="s">
        <v>737</v>
      </c>
      <c r="H403" s="43" t="s">
        <v>737</v>
      </c>
    </row>
    <row r="404" spans="1:8" x14ac:dyDescent="0.35">
      <c r="A404" s="17" t="s">
        <v>1254</v>
      </c>
      <c r="B404" s="30" t="s">
        <v>890</v>
      </c>
      <c r="C404" s="164"/>
      <c r="D404" s="121" t="s">
        <v>249</v>
      </c>
      <c r="E404" s="111" t="s">
        <v>249</v>
      </c>
      <c r="F404" s="132"/>
      <c r="G404" s="122" t="s">
        <v>737</v>
      </c>
      <c r="H404" s="43" t="s">
        <v>737</v>
      </c>
    </row>
    <row r="405" spans="1:8" x14ac:dyDescent="0.35">
      <c r="A405" s="17" t="s">
        <v>1255</v>
      </c>
      <c r="B405" s="30" t="s">
        <v>890</v>
      </c>
      <c r="C405" s="164"/>
      <c r="D405" s="121" t="s">
        <v>249</v>
      </c>
      <c r="E405" s="111" t="s">
        <v>249</v>
      </c>
      <c r="G405" s="122" t="s">
        <v>737</v>
      </c>
      <c r="H405" s="43" t="s">
        <v>737</v>
      </c>
    </row>
    <row r="406" spans="1:8" x14ac:dyDescent="0.35">
      <c r="A406" s="17" t="s">
        <v>1256</v>
      </c>
      <c r="B406" s="30" t="s">
        <v>890</v>
      </c>
      <c r="C406" s="164"/>
      <c r="D406" s="121" t="s">
        <v>249</v>
      </c>
      <c r="E406" s="111" t="s">
        <v>249</v>
      </c>
      <c r="F406" s="133"/>
      <c r="G406" s="122" t="s">
        <v>737</v>
      </c>
      <c r="H406" s="43" t="s">
        <v>737</v>
      </c>
    </row>
    <row r="407" spans="1:8" x14ac:dyDescent="0.35">
      <c r="A407" s="17" t="s">
        <v>1257</v>
      </c>
      <c r="B407" s="30" t="s">
        <v>890</v>
      </c>
      <c r="C407" s="164"/>
      <c r="D407" s="121" t="s">
        <v>249</v>
      </c>
      <c r="E407" s="111" t="s">
        <v>249</v>
      </c>
      <c r="F407" s="133"/>
      <c r="G407" s="122" t="s">
        <v>737</v>
      </c>
      <c r="H407" s="43" t="s">
        <v>737</v>
      </c>
    </row>
    <row r="408" spans="1:8" x14ac:dyDescent="0.35">
      <c r="A408" s="17" t="s">
        <v>1258</v>
      </c>
      <c r="B408" s="30" t="s">
        <v>890</v>
      </c>
      <c r="C408" s="164"/>
      <c r="D408" s="121" t="s">
        <v>249</v>
      </c>
      <c r="E408" s="111" t="s">
        <v>249</v>
      </c>
      <c r="F408" s="133"/>
      <c r="G408" s="122" t="s">
        <v>737</v>
      </c>
      <c r="H408" s="43" t="s">
        <v>737</v>
      </c>
    </row>
    <row r="409" spans="1:8" x14ac:dyDescent="0.35">
      <c r="A409" s="17" t="s">
        <v>1259</v>
      </c>
      <c r="B409" s="30" t="s">
        <v>890</v>
      </c>
      <c r="C409" s="164"/>
      <c r="D409" s="121" t="s">
        <v>249</v>
      </c>
      <c r="E409" s="111" t="s">
        <v>249</v>
      </c>
      <c r="F409" s="133"/>
      <c r="G409" s="122" t="s">
        <v>737</v>
      </c>
      <c r="H409" s="43" t="s">
        <v>737</v>
      </c>
    </row>
    <row r="410" spans="1:8" x14ac:dyDescent="0.35">
      <c r="A410" s="17" t="s">
        <v>1260</v>
      </c>
      <c r="B410" s="30" t="s">
        <v>890</v>
      </c>
      <c r="C410" s="164"/>
      <c r="D410" s="121" t="s">
        <v>249</v>
      </c>
      <c r="E410" s="111" t="s">
        <v>249</v>
      </c>
      <c r="F410" s="133"/>
      <c r="G410" s="122" t="s">
        <v>737</v>
      </c>
      <c r="H410" s="43" t="s">
        <v>737</v>
      </c>
    </row>
    <row r="411" spans="1:8" x14ac:dyDescent="0.35">
      <c r="A411" s="17" t="s">
        <v>1261</v>
      </c>
      <c r="B411" s="30" t="s">
        <v>890</v>
      </c>
      <c r="C411" s="164"/>
      <c r="D411" s="121" t="s">
        <v>249</v>
      </c>
      <c r="E411" s="111" t="s">
        <v>249</v>
      </c>
      <c r="F411" s="133"/>
      <c r="G411" s="122" t="s">
        <v>737</v>
      </c>
      <c r="H411" s="43" t="s">
        <v>737</v>
      </c>
    </row>
    <row r="412" spans="1:8" x14ac:dyDescent="0.35">
      <c r="A412" s="17" t="s">
        <v>1262</v>
      </c>
      <c r="B412" s="30" t="s">
        <v>890</v>
      </c>
      <c r="C412" s="164"/>
      <c r="D412" s="121" t="s">
        <v>249</v>
      </c>
      <c r="E412" s="111" t="s">
        <v>249</v>
      </c>
      <c r="F412" s="133"/>
      <c r="G412" s="122" t="s">
        <v>737</v>
      </c>
      <c r="H412" s="43" t="s">
        <v>737</v>
      </c>
    </row>
    <row r="413" spans="1:8" x14ac:dyDescent="0.35">
      <c r="A413" s="17" t="s">
        <v>1263</v>
      </c>
      <c r="B413" s="30" t="s">
        <v>890</v>
      </c>
      <c r="C413" s="164"/>
      <c r="D413" s="121" t="s">
        <v>249</v>
      </c>
      <c r="E413" s="111" t="s">
        <v>249</v>
      </c>
      <c r="F413" s="133"/>
      <c r="G413" s="122" t="s">
        <v>737</v>
      </c>
      <c r="H413" s="43" t="s">
        <v>737</v>
      </c>
    </row>
    <row r="414" spans="1:8" x14ac:dyDescent="0.35">
      <c r="A414" s="17" t="s">
        <v>1264</v>
      </c>
      <c r="B414" s="30" t="s">
        <v>314</v>
      </c>
      <c r="C414" s="164"/>
      <c r="D414" s="134">
        <v>0</v>
      </c>
      <c r="E414" s="135">
        <v>0</v>
      </c>
      <c r="F414" s="133"/>
      <c r="G414" s="136">
        <v>0</v>
      </c>
      <c r="H414" s="76">
        <v>0</v>
      </c>
    </row>
    <row r="415" spans="1:8" x14ac:dyDescent="0.35">
      <c r="A415" s="34"/>
      <c r="B415" s="34" t="s">
        <v>1265</v>
      </c>
      <c r="C415" s="171"/>
      <c r="D415" s="119" t="s">
        <v>950</v>
      </c>
      <c r="E415" s="119" t="s">
        <v>951</v>
      </c>
      <c r="F415" s="119"/>
      <c r="G415" s="119" t="s">
        <v>792</v>
      </c>
      <c r="H415" s="34" t="s">
        <v>952</v>
      </c>
    </row>
    <row r="416" spans="1:8" x14ac:dyDescent="0.35">
      <c r="A416" s="17" t="s">
        <v>1266</v>
      </c>
      <c r="B416" s="17" t="s">
        <v>983</v>
      </c>
      <c r="D416" s="123" t="s">
        <v>249</v>
      </c>
      <c r="H416" s="17"/>
    </row>
    <row r="417" spans="1:8" x14ac:dyDescent="0.35">
      <c r="H417" s="17"/>
    </row>
    <row r="418" spans="1:8" x14ac:dyDescent="0.35">
      <c r="B418" s="30" t="s">
        <v>984</v>
      </c>
      <c r="C418" s="164"/>
      <c r="H418" s="17"/>
    </row>
    <row r="419" spans="1:8" x14ac:dyDescent="0.35">
      <c r="A419" s="17" t="s">
        <v>1267</v>
      </c>
      <c r="B419" s="17" t="s">
        <v>986</v>
      </c>
      <c r="D419" s="121" t="s">
        <v>249</v>
      </c>
      <c r="E419" s="111" t="s">
        <v>249</v>
      </c>
      <c r="G419" s="122" t="s">
        <v>737</v>
      </c>
      <c r="H419" s="43" t="s">
        <v>737</v>
      </c>
    </row>
    <row r="420" spans="1:8" x14ac:dyDescent="0.35">
      <c r="A420" s="17" t="s">
        <v>1268</v>
      </c>
      <c r="B420" s="17" t="s">
        <v>988</v>
      </c>
      <c r="D420" s="121" t="s">
        <v>249</v>
      </c>
      <c r="E420" s="111" t="s">
        <v>249</v>
      </c>
      <c r="G420" s="122" t="s">
        <v>737</v>
      </c>
      <c r="H420" s="43" t="s">
        <v>737</v>
      </c>
    </row>
    <row r="421" spans="1:8" x14ac:dyDescent="0.35">
      <c r="A421" s="17" t="s">
        <v>1269</v>
      </c>
      <c r="B421" s="17" t="s">
        <v>990</v>
      </c>
      <c r="D421" s="121" t="s">
        <v>249</v>
      </c>
      <c r="E421" s="111" t="s">
        <v>249</v>
      </c>
      <c r="G421" s="122" t="s">
        <v>737</v>
      </c>
      <c r="H421" s="43" t="s">
        <v>737</v>
      </c>
    </row>
    <row r="422" spans="1:8" x14ac:dyDescent="0.35">
      <c r="A422" s="17" t="s">
        <v>1270</v>
      </c>
      <c r="B422" s="17" t="s">
        <v>992</v>
      </c>
      <c r="D422" s="121" t="s">
        <v>249</v>
      </c>
      <c r="E422" s="111" t="s">
        <v>249</v>
      </c>
      <c r="G422" s="122" t="s">
        <v>737</v>
      </c>
      <c r="H422" s="43" t="s">
        <v>737</v>
      </c>
    </row>
    <row r="423" spans="1:8" x14ac:dyDescent="0.35">
      <c r="A423" s="17" t="s">
        <v>1271</v>
      </c>
      <c r="B423" s="17" t="s">
        <v>994</v>
      </c>
      <c r="D423" s="121" t="s">
        <v>249</v>
      </c>
      <c r="E423" s="111" t="s">
        <v>249</v>
      </c>
      <c r="G423" s="122" t="s">
        <v>737</v>
      </c>
      <c r="H423" s="43" t="s">
        <v>737</v>
      </c>
    </row>
    <row r="424" spans="1:8" x14ac:dyDescent="0.35">
      <c r="A424" s="17" t="s">
        <v>1272</v>
      </c>
      <c r="B424" s="17" t="s">
        <v>996</v>
      </c>
      <c r="D424" s="121" t="s">
        <v>249</v>
      </c>
      <c r="E424" s="111" t="s">
        <v>249</v>
      </c>
      <c r="G424" s="122" t="s">
        <v>737</v>
      </c>
      <c r="H424" s="43" t="s">
        <v>737</v>
      </c>
    </row>
    <row r="425" spans="1:8" x14ac:dyDescent="0.35">
      <c r="A425" s="17" t="s">
        <v>1273</v>
      </c>
      <c r="B425" s="17" t="s">
        <v>998</v>
      </c>
      <c r="D425" s="121" t="s">
        <v>249</v>
      </c>
      <c r="E425" s="111" t="s">
        <v>249</v>
      </c>
      <c r="G425" s="122" t="s">
        <v>737</v>
      </c>
      <c r="H425" s="43" t="s">
        <v>737</v>
      </c>
    </row>
    <row r="426" spans="1:8" x14ac:dyDescent="0.35">
      <c r="A426" s="17" t="s">
        <v>1274</v>
      </c>
      <c r="B426" s="17" t="s">
        <v>1000</v>
      </c>
      <c r="D426" s="121" t="s">
        <v>249</v>
      </c>
      <c r="E426" s="111" t="s">
        <v>249</v>
      </c>
      <c r="G426" s="122" t="s">
        <v>737</v>
      </c>
      <c r="H426" s="43" t="s">
        <v>737</v>
      </c>
    </row>
    <row r="427" spans="1:8" x14ac:dyDescent="0.35">
      <c r="A427" s="17" t="s">
        <v>1275</v>
      </c>
      <c r="B427" s="45" t="s">
        <v>314</v>
      </c>
      <c r="C427" s="170"/>
      <c r="D427" s="121">
        <v>0</v>
      </c>
      <c r="E427" s="111">
        <v>0</v>
      </c>
      <c r="G427" s="123">
        <v>0</v>
      </c>
      <c r="H427" s="64">
        <v>0</v>
      </c>
    </row>
    <row r="428" spans="1:8" x14ac:dyDescent="0.35">
      <c r="A428" s="17" t="s">
        <v>1276</v>
      </c>
      <c r="B428" s="48" t="s">
        <v>1003</v>
      </c>
      <c r="C428" s="162"/>
      <c r="D428" s="121"/>
      <c r="E428" s="111"/>
      <c r="G428" s="122" t="s">
        <v>737</v>
      </c>
      <c r="H428" s="43" t="s">
        <v>737</v>
      </c>
    </row>
    <row r="429" spans="1:8" x14ac:dyDescent="0.35">
      <c r="A429" s="17" t="s">
        <v>1277</v>
      </c>
      <c r="B429" s="48" t="s">
        <v>1005</v>
      </c>
      <c r="C429" s="162"/>
      <c r="D429" s="121"/>
      <c r="E429" s="111"/>
      <c r="G429" s="122" t="s">
        <v>737</v>
      </c>
      <c r="H429" s="43" t="s">
        <v>737</v>
      </c>
    </row>
    <row r="430" spans="1:8" x14ac:dyDescent="0.35">
      <c r="A430" s="17" t="s">
        <v>1278</v>
      </c>
      <c r="B430" s="48" t="s">
        <v>1007</v>
      </c>
      <c r="C430" s="162"/>
      <c r="D430" s="121"/>
      <c r="E430" s="111"/>
      <c r="G430" s="122" t="s">
        <v>737</v>
      </c>
      <c r="H430" s="43" t="s">
        <v>737</v>
      </c>
    </row>
    <row r="431" spans="1:8" x14ac:dyDescent="0.35">
      <c r="A431" s="17" t="s">
        <v>1279</v>
      </c>
      <c r="B431" s="48" t="s">
        <v>1009</v>
      </c>
      <c r="C431" s="162"/>
      <c r="D431" s="121"/>
      <c r="E431" s="111"/>
      <c r="G431" s="122" t="s">
        <v>737</v>
      </c>
      <c r="H431" s="43" t="s">
        <v>737</v>
      </c>
    </row>
    <row r="432" spans="1:8" x14ac:dyDescent="0.35">
      <c r="A432" s="17" t="s">
        <v>1280</v>
      </c>
      <c r="B432" s="48" t="s">
        <v>1011</v>
      </c>
      <c r="C432" s="162"/>
      <c r="D432" s="121"/>
      <c r="E432" s="111"/>
      <c r="G432" s="122" t="s">
        <v>737</v>
      </c>
      <c r="H432" s="43" t="s">
        <v>737</v>
      </c>
    </row>
    <row r="433" spans="1:8" x14ac:dyDescent="0.35">
      <c r="A433" s="17" t="s">
        <v>1281</v>
      </c>
      <c r="B433" s="48" t="s">
        <v>1013</v>
      </c>
      <c r="C433" s="162"/>
      <c r="D433" s="121"/>
      <c r="E433" s="111"/>
      <c r="G433" s="122" t="s">
        <v>737</v>
      </c>
      <c r="H433" s="43" t="s">
        <v>737</v>
      </c>
    </row>
    <row r="434" spans="1:8" x14ac:dyDescent="0.35">
      <c r="A434" s="17" t="s">
        <v>1282</v>
      </c>
      <c r="B434" s="48"/>
      <c r="C434" s="162"/>
      <c r="G434" s="137"/>
      <c r="H434" s="44"/>
    </row>
    <row r="435" spans="1:8" x14ac:dyDescent="0.35">
      <c r="A435" s="17" t="s">
        <v>1283</v>
      </c>
      <c r="B435" s="48"/>
      <c r="C435" s="162"/>
      <c r="G435" s="137"/>
      <c r="H435" s="44"/>
    </row>
    <row r="436" spans="1:8" x14ac:dyDescent="0.35">
      <c r="A436" s="17" t="s">
        <v>1284</v>
      </c>
      <c r="B436" s="48"/>
      <c r="C436" s="162"/>
      <c r="G436" s="133"/>
      <c r="H436" s="69"/>
    </row>
    <row r="437" spans="1:8" x14ac:dyDescent="0.35">
      <c r="A437" s="34"/>
      <c r="B437" s="34" t="s">
        <v>1285</v>
      </c>
      <c r="C437" s="171"/>
      <c r="D437" s="119" t="s">
        <v>950</v>
      </c>
      <c r="E437" s="119" t="s">
        <v>951</v>
      </c>
      <c r="F437" s="119"/>
      <c r="G437" s="119" t="s">
        <v>792</v>
      </c>
      <c r="H437" s="34" t="s">
        <v>952</v>
      </c>
    </row>
    <row r="438" spans="1:8" x14ac:dyDescent="0.35">
      <c r="A438" s="17" t="s">
        <v>1286</v>
      </c>
      <c r="B438" s="17" t="s">
        <v>983</v>
      </c>
      <c r="D438" s="123" t="s">
        <v>285</v>
      </c>
      <c r="H438" s="17"/>
    </row>
    <row r="439" spans="1:8" x14ac:dyDescent="0.35">
      <c r="H439" s="17"/>
    </row>
    <row r="440" spans="1:8" x14ac:dyDescent="0.35">
      <c r="B440" s="30" t="s">
        <v>984</v>
      </c>
      <c r="C440" s="164"/>
      <c r="H440" s="17"/>
    </row>
    <row r="441" spans="1:8" x14ac:dyDescent="0.35">
      <c r="A441" s="17" t="s">
        <v>1287</v>
      </c>
      <c r="B441" s="17" t="s">
        <v>986</v>
      </c>
      <c r="D441" s="121" t="s">
        <v>285</v>
      </c>
      <c r="E441" s="111" t="s">
        <v>285</v>
      </c>
      <c r="G441" s="122" t="s">
        <v>737</v>
      </c>
      <c r="H441" s="43" t="s">
        <v>737</v>
      </c>
    </row>
    <row r="442" spans="1:8" x14ac:dyDescent="0.35">
      <c r="A442" s="17" t="s">
        <v>1288</v>
      </c>
      <c r="B442" s="17" t="s">
        <v>988</v>
      </c>
      <c r="D442" s="121" t="s">
        <v>285</v>
      </c>
      <c r="E442" s="111" t="s">
        <v>285</v>
      </c>
      <c r="G442" s="122" t="s">
        <v>737</v>
      </c>
      <c r="H442" s="43" t="s">
        <v>737</v>
      </c>
    </row>
    <row r="443" spans="1:8" x14ac:dyDescent="0.35">
      <c r="A443" s="17" t="s">
        <v>1289</v>
      </c>
      <c r="B443" s="17" t="s">
        <v>990</v>
      </c>
      <c r="D443" s="121" t="s">
        <v>285</v>
      </c>
      <c r="E443" s="111" t="s">
        <v>285</v>
      </c>
      <c r="G443" s="122" t="s">
        <v>737</v>
      </c>
      <c r="H443" s="43" t="s">
        <v>737</v>
      </c>
    </row>
    <row r="444" spans="1:8" x14ac:dyDescent="0.35">
      <c r="A444" s="17" t="s">
        <v>1290</v>
      </c>
      <c r="B444" s="17" t="s">
        <v>992</v>
      </c>
      <c r="D444" s="121" t="s">
        <v>285</v>
      </c>
      <c r="E444" s="111" t="s">
        <v>285</v>
      </c>
      <c r="G444" s="122" t="s">
        <v>737</v>
      </c>
      <c r="H444" s="43" t="s">
        <v>737</v>
      </c>
    </row>
    <row r="445" spans="1:8" x14ac:dyDescent="0.35">
      <c r="A445" s="17" t="s">
        <v>1291</v>
      </c>
      <c r="B445" s="17" t="s">
        <v>994</v>
      </c>
      <c r="D445" s="121" t="s">
        <v>285</v>
      </c>
      <c r="E445" s="111" t="s">
        <v>285</v>
      </c>
      <c r="G445" s="122" t="s">
        <v>737</v>
      </c>
      <c r="H445" s="43" t="s">
        <v>737</v>
      </c>
    </row>
    <row r="446" spans="1:8" x14ac:dyDescent="0.35">
      <c r="A446" s="17" t="s">
        <v>1292</v>
      </c>
      <c r="B446" s="17" t="s">
        <v>996</v>
      </c>
      <c r="D446" s="121" t="s">
        <v>285</v>
      </c>
      <c r="E446" s="111" t="s">
        <v>285</v>
      </c>
      <c r="G446" s="122" t="s">
        <v>737</v>
      </c>
      <c r="H446" s="43" t="s">
        <v>737</v>
      </c>
    </row>
    <row r="447" spans="1:8" x14ac:dyDescent="0.35">
      <c r="A447" s="17" t="s">
        <v>1293</v>
      </c>
      <c r="B447" s="17" t="s">
        <v>998</v>
      </c>
      <c r="D447" s="121" t="s">
        <v>285</v>
      </c>
      <c r="E447" s="111" t="s">
        <v>285</v>
      </c>
      <c r="G447" s="122" t="s">
        <v>737</v>
      </c>
      <c r="H447" s="43" t="s">
        <v>737</v>
      </c>
    </row>
    <row r="448" spans="1:8" x14ac:dyDescent="0.35">
      <c r="A448" s="17" t="s">
        <v>1294</v>
      </c>
      <c r="B448" s="17" t="s">
        <v>1000</v>
      </c>
      <c r="D448" s="121" t="s">
        <v>285</v>
      </c>
      <c r="E448" s="111" t="s">
        <v>285</v>
      </c>
      <c r="G448" s="122" t="s">
        <v>737</v>
      </c>
      <c r="H448" s="43" t="s">
        <v>737</v>
      </c>
    </row>
    <row r="449" spans="1:8" x14ac:dyDescent="0.35">
      <c r="A449" s="17" t="s">
        <v>1295</v>
      </c>
      <c r="B449" s="45" t="s">
        <v>314</v>
      </c>
      <c r="C449" s="170"/>
      <c r="D449" s="121">
        <v>0</v>
      </c>
      <c r="E449" s="111">
        <v>0</v>
      </c>
      <c r="G449" s="123">
        <v>0</v>
      </c>
      <c r="H449" s="64">
        <v>0</v>
      </c>
    </row>
    <row r="450" spans="1:8" x14ac:dyDescent="0.35">
      <c r="A450" s="17" t="s">
        <v>1296</v>
      </c>
      <c r="B450" s="48" t="s">
        <v>1003</v>
      </c>
      <c r="C450" s="162"/>
      <c r="D450" s="121"/>
      <c r="E450" s="111"/>
      <c r="G450" s="122" t="s">
        <v>737</v>
      </c>
      <c r="H450" s="43" t="s">
        <v>737</v>
      </c>
    </row>
    <row r="451" spans="1:8" x14ac:dyDescent="0.35">
      <c r="A451" s="17" t="s">
        <v>1297</v>
      </c>
      <c r="B451" s="48" t="s">
        <v>1005</v>
      </c>
      <c r="C451" s="162"/>
      <c r="D451" s="121"/>
      <c r="E451" s="111"/>
      <c r="G451" s="122" t="s">
        <v>737</v>
      </c>
      <c r="H451" s="43" t="s">
        <v>737</v>
      </c>
    </row>
    <row r="452" spans="1:8" x14ac:dyDescent="0.35">
      <c r="A452" s="17" t="s">
        <v>1298</v>
      </c>
      <c r="B452" s="48" t="s">
        <v>1007</v>
      </c>
      <c r="C452" s="162"/>
      <c r="D452" s="121"/>
      <c r="E452" s="111"/>
      <c r="G452" s="122" t="s">
        <v>737</v>
      </c>
      <c r="H452" s="43" t="s">
        <v>737</v>
      </c>
    </row>
    <row r="453" spans="1:8" x14ac:dyDescent="0.35">
      <c r="A453" s="17" t="s">
        <v>1299</v>
      </c>
      <c r="B453" s="48" t="s">
        <v>1009</v>
      </c>
      <c r="C453" s="162"/>
      <c r="D453" s="121"/>
      <c r="E453" s="111"/>
      <c r="G453" s="122" t="s">
        <v>737</v>
      </c>
      <c r="H453" s="43" t="s">
        <v>737</v>
      </c>
    </row>
    <row r="454" spans="1:8" x14ac:dyDescent="0.35">
      <c r="A454" s="17" t="s">
        <v>1300</v>
      </c>
      <c r="B454" s="48" t="s">
        <v>1011</v>
      </c>
      <c r="C454" s="162"/>
      <c r="D454" s="121"/>
      <c r="E454" s="111"/>
      <c r="G454" s="122" t="s">
        <v>737</v>
      </c>
      <c r="H454" s="43" t="s">
        <v>737</v>
      </c>
    </row>
    <row r="455" spans="1:8" x14ac:dyDescent="0.35">
      <c r="A455" s="17" t="s">
        <v>1301</v>
      </c>
      <c r="B455" s="48" t="s">
        <v>1013</v>
      </c>
      <c r="C455" s="162"/>
      <c r="D455" s="121"/>
      <c r="E455" s="111"/>
      <c r="G455" s="122" t="s">
        <v>737</v>
      </c>
      <c r="H455" s="43" t="s">
        <v>737</v>
      </c>
    </row>
    <row r="456" spans="1:8" x14ac:dyDescent="0.35">
      <c r="A456" s="17" t="s">
        <v>1302</v>
      </c>
      <c r="B456" s="48"/>
      <c r="C456" s="162"/>
      <c r="G456" s="122"/>
      <c r="H456" s="43"/>
    </row>
    <row r="457" spans="1:8" x14ac:dyDescent="0.35">
      <c r="A457" s="17" t="s">
        <v>1303</v>
      </c>
      <c r="B457" s="48"/>
      <c r="C457" s="162"/>
      <c r="G457" s="122"/>
      <c r="H457" s="43"/>
    </row>
    <row r="458" spans="1:8" x14ac:dyDescent="0.35">
      <c r="A458" s="17" t="s">
        <v>1304</v>
      </c>
      <c r="B458" s="48"/>
      <c r="C458" s="162"/>
      <c r="G458" s="122"/>
      <c r="H458" s="64"/>
    </row>
    <row r="459" spans="1:8" x14ac:dyDescent="0.35">
      <c r="A459" s="34"/>
      <c r="B459" s="34" t="s">
        <v>1305</v>
      </c>
      <c r="C459" s="171"/>
      <c r="D459" s="119" t="s">
        <v>1306</v>
      </c>
      <c r="E459" s="119"/>
      <c r="F459" s="119"/>
      <c r="G459" s="119"/>
      <c r="H459" s="37"/>
    </row>
    <row r="460" spans="1:8" x14ac:dyDescent="0.35">
      <c r="A460" s="17" t="s">
        <v>1307</v>
      </c>
      <c r="B460" s="30" t="s">
        <v>1308</v>
      </c>
      <c r="C460" s="164"/>
      <c r="D460" s="123" t="s">
        <v>249</v>
      </c>
      <c r="H460" s="17"/>
    </row>
    <row r="461" spans="1:8" x14ac:dyDescent="0.35">
      <c r="A461" s="17" t="s">
        <v>1309</v>
      </c>
      <c r="B461" s="30" t="s">
        <v>1310</v>
      </c>
      <c r="C461" s="164"/>
      <c r="D461" s="123" t="s">
        <v>249</v>
      </c>
      <c r="H461" s="17"/>
    </row>
    <row r="462" spans="1:8" x14ac:dyDescent="0.35">
      <c r="A462" s="17" t="s">
        <v>1311</v>
      </c>
      <c r="B462" s="30" t="s">
        <v>1312</v>
      </c>
      <c r="C462" s="164"/>
      <c r="D462" s="123" t="s">
        <v>249</v>
      </c>
      <c r="H462" s="17"/>
    </row>
    <row r="463" spans="1:8" x14ac:dyDescent="0.35">
      <c r="A463" s="17" t="s">
        <v>1313</v>
      </c>
      <c r="B463" s="30" t="s">
        <v>1314</v>
      </c>
      <c r="C463" s="164"/>
      <c r="D463" s="123" t="s">
        <v>249</v>
      </c>
      <c r="H463" s="17"/>
    </row>
    <row r="464" spans="1:8" x14ac:dyDescent="0.35">
      <c r="A464" s="17" t="s">
        <v>1315</v>
      </c>
      <c r="B464" s="30" t="s">
        <v>1316</v>
      </c>
      <c r="C464" s="164"/>
      <c r="D464" s="123" t="s">
        <v>249</v>
      </c>
      <c r="H464" s="17"/>
    </row>
    <row r="465" spans="1:8" x14ac:dyDescent="0.35">
      <c r="A465" s="17" t="s">
        <v>1317</v>
      </c>
      <c r="B465" s="30" t="s">
        <v>1318</v>
      </c>
      <c r="C465" s="164"/>
      <c r="D465" s="123" t="s">
        <v>249</v>
      </c>
      <c r="H465" s="17"/>
    </row>
    <row r="466" spans="1:8" x14ac:dyDescent="0.35">
      <c r="A466" s="17" t="s">
        <v>1319</v>
      </c>
      <c r="B466" s="30" t="s">
        <v>1320</v>
      </c>
      <c r="C466" s="164"/>
      <c r="D466" s="123" t="s">
        <v>249</v>
      </c>
      <c r="H466" s="17"/>
    </row>
    <row r="467" spans="1:8" x14ac:dyDescent="0.35">
      <c r="A467" s="17" t="s">
        <v>1321</v>
      </c>
      <c r="B467" s="30" t="s">
        <v>1322</v>
      </c>
      <c r="C467" s="164"/>
      <c r="D467" s="123" t="s">
        <v>249</v>
      </c>
      <c r="H467" s="17"/>
    </row>
    <row r="468" spans="1:8" x14ac:dyDescent="0.35">
      <c r="A468" s="17" t="s">
        <v>1323</v>
      </c>
      <c r="B468" s="30" t="s">
        <v>1324</v>
      </c>
      <c r="C468" s="164"/>
      <c r="D468" s="123" t="s">
        <v>249</v>
      </c>
      <c r="H468" s="17"/>
    </row>
    <row r="469" spans="1:8" x14ac:dyDescent="0.35">
      <c r="A469" s="17" t="s">
        <v>1325</v>
      </c>
      <c r="B469" s="30" t="s">
        <v>1326</v>
      </c>
      <c r="C469" s="164"/>
      <c r="D469" s="123" t="s">
        <v>249</v>
      </c>
      <c r="H469" s="17"/>
    </row>
    <row r="470" spans="1:8" x14ac:dyDescent="0.35">
      <c r="A470" s="17" t="s">
        <v>1327</v>
      </c>
      <c r="B470" s="30" t="s">
        <v>1328</v>
      </c>
      <c r="C470" s="164"/>
      <c r="D470" s="123" t="s">
        <v>249</v>
      </c>
      <c r="H470" s="17"/>
    </row>
    <row r="471" spans="1:8" x14ac:dyDescent="0.35">
      <c r="A471" s="17" t="s">
        <v>1329</v>
      </c>
      <c r="B471" s="30" t="s">
        <v>1330</v>
      </c>
      <c r="C471" s="164"/>
      <c r="D471" s="123" t="s">
        <v>249</v>
      </c>
      <c r="H471" s="17"/>
    </row>
    <row r="472" spans="1:8" x14ac:dyDescent="0.35">
      <c r="A472" s="17" t="s">
        <v>1331</v>
      </c>
      <c r="B472" s="30" t="s">
        <v>312</v>
      </c>
      <c r="C472" s="164"/>
      <c r="D472" s="123" t="s">
        <v>249</v>
      </c>
      <c r="H472" s="17"/>
    </row>
    <row r="473" spans="1:8" x14ac:dyDescent="0.35">
      <c r="A473" s="17" t="s">
        <v>1332</v>
      </c>
      <c r="B473" s="48" t="s">
        <v>1333</v>
      </c>
      <c r="C473" s="162"/>
      <c r="D473" s="123"/>
      <c r="H473" s="17"/>
    </row>
    <row r="474" spans="1:8" x14ac:dyDescent="0.35">
      <c r="A474" s="17" t="s">
        <v>1334</v>
      </c>
      <c r="B474" s="48" t="s">
        <v>316</v>
      </c>
      <c r="C474" s="162"/>
      <c r="D474" s="123"/>
      <c r="H474" s="17"/>
    </row>
    <row r="475" spans="1:8" x14ac:dyDescent="0.35">
      <c r="A475" s="17" t="s">
        <v>1335</v>
      </c>
      <c r="B475" s="48" t="s">
        <v>316</v>
      </c>
      <c r="C475" s="162"/>
      <c r="D475" s="123"/>
      <c r="H475" s="17"/>
    </row>
    <row r="476" spans="1:8" x14ac:dyDescent="0.35">
      <c r="A476" s="17" t="s">
        <v>1336</v>
      </c>
      <c r="B476" s="48" t="s">
        <v>316</v>
      </c>
      <c r="C476" s="162"/>
      <c r="D476" s="123"/>
      <c r="H476" s="17"/>
    </row>
    <row r="477" spans="1:8" x14ac:dyDescent="0.35">
      <c r="A477" s="17" t="s">
        <v>1337</v>
      </c>
      <c r="B477" s="48" t="s">
        <v>316</v>
      </c>
      <c r="C477" s="162"/>
      <c r="D477" s="123"/>
      <c r="H477" s="17"/>
    </row>
    <row r="478" spans="1:8" x14ac:dyDescent="0.35">
      <c r="A478" s="17" t="s">
        <v>1338</v>
      </c>
      <c r="B478" s="48" t="s">
        <v>316</v>
      </c>
      <c r="C478" s="162"/>
      <c r="D478" s="123"/>
      <c r="H478" s="17"/>
    </row>
    <row r="479" spans="1:8" x14ac:dyDescent="0.35">
      <c r="A479" s="17" t="s">
        <v>1339</v>
      </c>
      <c r="B479" s="48" t="s">
        <v>316</v>
      </c>
      <c r="C479" s="162"/>
      <c r="D479" s="123"/>
      <c r="H479" s="17"/>
    </row>
    <row r="480" spans="1:8" x14ac:dyDescent="0.35">
      <c r="A480" s="17" t="s">
        <v>1340</v>
      </c>
      <c r="B480" s="48" t="s">
        <v>316</v>
      </c>
      <c r="C480" s="162"/>
      <c r="D480" s="123"/>
      <c r="H480" s="17"/>
    </row>
    <row r="481" spans="1:8" x14ac:dyDescent="0.35">
      <c r="A481" s="17" t="s">
        <v>1341</v>
      </c>
      <c r="B481" s="48" t="s">
        <v>316</v>
      </c>
      <c r="C481" s="162"/>
      <c r="D481" s="123"/>
      <c r="H481" s="17"/>
    </row>
    <row r="482" spans="1:8" x14ac:dyDescent="0.35">
      <c r="A482" s="17" t="s">
        <v>1342</v>
      </c>
      <c r="B482" s="48" t="s">
        <v>316</v>
      </c>
      <c r="C482" s="162"/>
      <c r="D482" s="123"/>
      <c r="H482" s="17"/>
    </row>
    <row r="483" spans="1:8" x14ac:dyDescent="0.35">
      <c r="A483" s="17" t="s">
        <v>1343</v>
      </c>
      <c r="B483" s="48" t="s">
        <v>316</v>
      </c>
      <c r="C483" s="162"/>
      <c r="D483" s="123"/>
      <c r="H483" s="17"/>
    </row>
    <row r="484" spans="1:8" x14ac:dyDescent="0.35">
      <c r="A484" s="17" t="s">
        <v>1344</v>
      </c>
      <c r="B484" s="48" t="s">
        <v>316</v>
      </c>
      <c r="C484" s="162"/>
      <c r="D484" s="123"/>
    </row>
    <row r="485" spans="1:8" x14ac:dyDescent="0.35">
      <c r="A485" s="17" t="s">
        <v>1345</v>
      </c>
      <c r="B485" s="48" t="s">
        <v>316</v>
      </c>
      <c r="C485" s="162"/>
      <c r="D485" s="123"/>
    </row>
    <row r="486" spans="1:8" x14ac:dyDescent="0.35">
      <c r="A486" s="17" t="s">
        <v>1346</v>
      </c>
      <c r="B486" s="48" t="s">
        <v>316</v>
      </c>
      <c r="C486" s="162"/>
      <c r="D486" s="123"/>
    </row>
    <row r="487" spans="1:8" x14ac:dyDescent="0.35">
      <c r="A487" s="54"/>
      <c r="B487" s="54" t="s">
        <v>1347</v>
      </c>
      <c r="C487" s="165"/>
      <c r="D487" s="119" t="s">
        <v>278</v>
      </c>
      <c r="E487" s="119" t="s">
        <v>1348</v>
      </c>
      <c r="F487" s="119"/>
      <c r="G487" s="119" t="s">
        <v>792</v>
      </c>
      <c r="H487" s="34" t="s">
        <v>1349</v>
      </c>
    </row>
    <row r="488" spans="1:8" x14ac:dyDescent="0.35">
      <c r="A488" s="17" t="s">
        <v>1350</v>
      </c>
      <c r="B488" s="30" t="s">
        <v>890</v>
      </c>
      <c r="C488" s="164"/>
      <c r="D488" s="121" t="s">
        <v>249</v>
      </c>
      <c r="E488" s="111" t="s">
        <v>249</v>
      </c>
      <c r="F488" s="117"/>
      <c r="G488" s="122" t="s">
        <v>737</v>
      </c>
      <c r="H488" s="43" t="s">
        <v>737</v>
      </c>
    </row>
    <row r="489" spans="1:8" x14ac:dyDescent="0.35">
      <c r="A489" s="17" t="s">
        <v>1351</v>
      </c>
      <c r="B489" s="30" t="s">
        <v>890</v>
      </c>
      <c r="C489" s="164"/>
      <c r="D489" s="121" t="s">
        <v>249</v>
      </c>
      <c r="E489" s="111" t="s">
        <v>249</v>
      </c>
      <c r="F489" s="117"/>
      <c r="G489" s="122" t="s">
        <v>737</v>
      </c>
      <c r="H489" s="43" t="s">
        <v>737</v>
      </c>
    </row>
    <row r="490" spans="1:8" x14ac:dyDescent="0.35">
      <c r="A490" s="17" t="s">
        <v>1352</v>
      </c>
      <c r="B490" s="30" t="s">
        <v>890</v>
      </c>
      <c r="C490" s="164"/>
      <c r="D490" s="121" t="s">
        <v>249</v>
      </c>
      <c r="E490" s="111" t="s">
        <v>249</v>
      </c>
      <c r="F490" s="117"/>
      <c r="G490" s="122" t="s">
        <v>737</v>
      </c>
      <c r="H490" s="43" t="s">
        <v>737</v>
      </c>
    </row>
    <row r="491" spans="1:8" x14ac:dyDescent="0.35">
      <c r="A491" s="17" t="s">
        <v>1353</v>
      </c>
      <c r="B491" s="30" t="s">
        <v>890</v>
      </c>
      <c r="C491" s="164"/>
      <c r="D491" s="121" t="s">
        <v>249</v>
      </c>
      <c r="E491" s="111" t="s">
        <v>249</v>
      </c>
      <c r="F491" s="117"/>
      <c r="G491" s="122" t="s">
        <v>737</v>
      </c>
      <c r="H491" s="43" t="s">
        <v>737</v>
      </c>
    </row>
    <row r="492" spans="1:8" x14ac:dyDescent="0.35">
      <c r="A492" s="17" t="s">
        <v>1354</v>
      </c>
      <c r="B492" s="30" t="s">
        <v>890</v>
      </c>
      <c r="C492" s="164"/>
      <c r="D492" s="121" t="s">
        <v>249</v>
      </c>
      <c r="E492" s="111" t="s">
        <v>249</v>
      </c>
      <c r="F492" s="117"/>
      <c r="G492" s="122" t="s">
        <v>737</v>
      </c>
      <c r="H492" s="43" t="s">
        <v>737</v>
      </c>
    </row>
    <row r="493" spans="1:8" x14ac:dyDescent="0.35">
      <c r="A493" s="17" t="s">
        <v>1355</v>
      </c>
      <c r="B493" s="30" t="s">
        <v>890</v>
      </c>
      <c r="C493" s="164"/>
      <c r="D493" s="121" t="s">
        <v>249</v>
      </c>
      <c r="E493" s="111" t="s">
        <v>249</v>
      </c>
      <c r="F493" s="117"/>
      <c r="G493" s="122" t="s">
        <v>737</v>
      </c>
      <c r="H493" s="43" t="s">
        <v>737</v>
      </c>
    </row>
    <row r="494" spans="1:8" x14ac:dyDescent="0.35">
      <c r="A494" s="17" t="s">
        <v>1356</v>
      </c>
      <c r="B494" s="30" t="s">
        <v>890</v>
      </c>
      <c r="C494" s="164"/>
      <c r="D494" s="121" t="s">
        <v>249</v>
      </c>
      <c r="E494" s="111" t="s">
        <v>249</v>
      </c>
      <c r="F494" s="117"/>
      <c r="G494" s="122" t="s">
        <v>737</v>
      </c>
      <c r="H494" s="43" t="s">
        <v>737</v>
      </c>
    </row>
    <row r="495" spans="1:8" x14ac:dyDescent="0.35">
      <c r="A495" s="17" t="s">
        <v>1357</v>
      </c>
      <c r="B495" s="30" t="s">
        <v>890</v>
      </c>
      <c r="C495" s="164"/>
      <c r="D495" s="121" t="s">
        <v>249</v>
      </c>
      <c r="E495" s="111" t="s">
        <v>249</v>
      </c>
      <c r="F495" s="117"/>
      <c r="G495" s="122" t="s">
        <v>737</v>
      </c>
      <c r="H495" s="43" t="s">
        <v>737</v>
      </c>
    </row>
    <row r="496" spans="1:8" x14ac:dyDescent="0.35">
      <c r="A496" s="17" t="s">
        <v>1358</v>
      </c>
      <c r="B496" s="30" t="s">
        <v>890</v>
      </c>
      <c r="C496" s="164"/>
      <c r="D496" s="121" t="s">
        <v>249</v>
      </c>
      <c r="E496" s="111" t="s">
        <v>249</v>
      </c>
      <c r="F496" s="117"/>
      <c r="G496" s="122" t="s">
        <v>737</v>
      </c>
      <c r="H496" s="43" t="s">
        <v>737</v>
      </c>
    </row>
    <row r="497" spans="1:8" x14ac:dyDescent="0.35">
      <c r="A497" s="17" t="s">
        <v>1359</v>
      </c>
      <c r="B497" s="30" t="s">
        <v>890</v>
      </c>
      <c r="C497" s="164"/>
      <c r="D497" s="121" t="s">
        <v>249</v>
      </c>
      <c r="E497" s="111" t="s">
        <v>249</v>
      </c>
      <c r="F497" s="117"/>
      <c r="G497" s="122" t="s">
        <v>737</v>
      </c>
      <c r="H497" s="43" t="s">
        <v>737</v>
      </c>
    </row>
    <row r="498" spans="1:8" x14ac:dyDescent="0.35">
      <c r="A498" s="17" t="s">
        <v>1360</v>
      </c>
      <c r="B498" s="30" t="s">
        <v>890</v>
      </c>
      <c r="C498" s="164"/>
      <c r="D498" s="121" t="s">
        <v>249</v>
      </c>
      <c r="E498" s="111" t="s">
        <v>249</v>
      </c>
      <c r="F498" s="117"/>
      <c r="G498" s="122" t="s">
        <v>737</v>
      </c>
      <c r="H498" s="43" t="s">
        <v>737</v>
      </c>
    </row>
    <row r="499" spans="1:8" x14ac:dyDescent="0.35">
      <c r="A499" s="17" t="s">
        <v>1361</v>
      </c>
      <c r="B499" s="30" t="s">
        <v>890</v>
      </c>
      <c r="C499" s="164"/>
      <c r="D499" s="121" t="s">
        <v>249</v>
      </c>
      <c r="E499" s="111" t="s">
        <v>249</v>
      </c>
      <c r="F499" s="117"/>
      <c r="G499" s="122" t="s">
        <v>737</v>
      </c>
      <c r="H499" s="43" t="s">
        <v>737</v>
      </c>
    </row>
    <row r="500" spans="1:8" x14ac:dyDescent="0.35">
      <c r="A500" s="17" t="s">
        <v>1362</v>
      </c>
      <c r="B500" s="30" t="s">
        <v>890</v>
      </c>
      <c r="C500" s="164"/>
      <c r="D500" s="121" t="s">
        <v>249</v>
      </c>
      <c r="E500" s="111" t="s">
        <v>249</v>
      </c>
      <c r="F500" s="117"/>
      <c r="G500" s="122" t="s">
        <v>737</v>
      </c>
      <c r="H500" s="43" t="s">
        <v>737</v>
      </c>
    </row>
    <row r="501" spans="1:8" x14ac:dyDescent="0.35">
      <c r="A501" s="17" t="s">
        <v>1363</v>
      </c>
      <c r="B501" s="30" t="s">
        <v>890</v>
      </c>
      <c r="C501" s="164"/>
      <c r="D501" s="121" t="s">
        <v>249</v>
      </c>
      <c r="E501" s="111" t="s">
        <v>249</v>
      </c>
      <c r="F501" s="117"/>
      <c r="G501" s="122" t="s">
        <v>737</v>
      </c>
      <c r="H501" s="43" t="s">
        <v>737</v>
      </c>
    </row>
    <row r="502" spans="1:8" x14ac:dyDescent="0.35">
      <c r="A502" s="17" t="s">
        <v>1364</v>
      </c>
      <c r="B502" s="30" t="s">
        <v>890</v>
      </c>
      <c r="C502" s="164"/>
      <c r="D502" s="121" t="s">
        <v>249</v>
      </c>
      <c r="E502" s="111" t="s">
        <v>249</v>
      </c>
      <c r="F502" s="117"/>
      <c r="G502" s="122" t="s">
        <v>737</v>
      </c>
      <c r="H502" s="43" t="s">
        <v>737</v>
      </c>
    </row>
    <row r="503" spans="1:8" x14ac:dyDescent="0.35">
      <c r="A503" s="17" t="s">
        <v>1365</v>
      </c>
      <c r="B503" s="30" t="s">
        <v>890</v>
      </c>
      <c r="C503" s="164"/>
      <c r="D503" s="121" t="s">
        <v>249</v>
      </c>
      <c r="E503" s="111" t="s">
        <v>249</v>
      </c>
      <c r="F503" s="117"/>
      <c r="G503" s="122" t="s">
        <v>737</v>
      </c>
      <c r="H503" s="43" t="s">
        <v>737</v>
      </c>
    </row>
    <row r="504" spans="1:8" x14ac:dyDescent="0.35">
      <c r="A504" s="17" t="s">
        <v>1366</v>
      </c>
      <c r="B504" s="30" t="s">
        <v>890</v>
      </c>
      <c r="C504" s="164"/>
      <c r="D504" s="121" t="s">
        <v>249</v>
      </c>
      <c r="E504" s="111" t="s">
        <v>249</v>
      </c>
      <c r="F504" s="117"/>
      <c r="G504" s="122" t="s">
        <v>737</v>
      </c>
      <c r="H504" s="43" t="s">
        <v>737</v>
      </c>
    </row>
    <row r="505" spans="1:8" x14ac:dyDescent="0.35">
      <c r="A505" s="17" t="s">
        <v>1367</v>
      </c>
      <c r="B505" s="30" t="s">
        <v>1096</v>
      </c>
      <c r="C505" s="164"/>
      <c r="D505" s="121" t="s">
        <v>249</v>
      </c>
      <c r="E505" s="111" t="s">
        <v>249</v>
      </c>
      <c r="F505" s="117"/>
      <c r="G505" s="122" t="s">
        <v>737</v>
      </c>
      <c r="H505" s="43" t="s">
        <v>737</v>
      </c>
    </row>
    <row r="506" spans="1:8" x14ac:dyDescent="0.35">
      <c r="A506" s="17" t="s">
        <v>1368</v>
      </c>
      <c r="B506" s="30" t="s">
        <v>314</v>
      </c>
      <c r="C506" s="164"/>
      <c r="D506" s="121">
        <v>0</v>
      </c>
      <c r="E506" s="111">
        <v>0</v>
      </c>
      <c r="F506" s="117"/>
      <c r="G506" s="123">
        <v>0</v>
      </c>
      <c r="H506" s="64">
        <v>0</v>
      </c>
    </row>
    <row r="507" spans="1:8" x14ac:dyDescent="0.35">
      <c r="A507" s="17" t="s">
        <v>1369</v>
      </c>
      <c r="B507" s="30"/>
      <c r="C507" s="164"/>
      <c r="F507" s="117"/>
      <c r="G507" s="117"/>
      <c r="H507" s="20"/>
    </row>
    <row r="508" spans="1:8" x14ac:dyDescent="0.35">
      <c r="A508" s="17" t="s">
        <v>1370</v>
      </c>
      <c r="B508" s="30"/>
      <c r="C508" s="164"/>
      <c r="F508" s="117"/>
      <c r="G508" s="117"/>
      <c r="H508" s="20"/>
    </row>
    <row r="509" spans="1:8" x14ac:dyDescent="0.35">
      <c r="A509" s="17" t="s">
        <v>1371</v>
      </c>
      <c r="B509" s="30"/>
      <c r="C509" s="164"/>
      <c r="F509" s="117"/>
      <c r="G509" s="117"/>
      <c r="H509" s="20"/>
    </row>
    <row r="510" spans="1:8" x14ac:dyDescent="0.35">
      <c r="A510" s="54"/>
      <c r="B510" s="54" t="s">
        <v>1372</v>
      </c>
      <c r="C510" s="165"/>
      <c r="D510" s="119" t="s">
        <v>278</v>
      </c>
      <c r="E510" s="119" t="s">
        <v>1348</v>
      </c>
      <c r="F510" s="119"/>
      <c r="G510" s="119" t="s">
        <v>792</v>
      </c>
      <c r="H510" s="34" t="s">
        <v>1349</v>
      </c>
    </row>
    <row r="511" spans="1:8" x14ac:dyDescent="0.35">
      <c r="A511" s="17" t="s">
        <v>1373</v>
      </c>
      <c r="B511" s="30" t="s">
        <v>890</v>
      </c>
      <c r="C511" s="164"/>
      <c r="D511" s="121" t="s">
        <v>249</v>
      </c>
      <c r="E511" s="111" t="s">
        <v>249</v>
      </c>
      <c r="F511" s="117"/>
      <c r="G511" s="122" t="s">
        <v>737</v>
      </c>
      <c r="H511" s="43" t="s">
        <v>737</v>
      </c>
    </row>
    <row r="512" spans="1:8" x14ac:dyDescent="0.35">
      <c r="A512" s="17" t="s">
        <v>1374</v>
      </c>
      <c r="B512" s="30" t="s">
        <v>890</v>
      </c>
      <c r="C512" s="164"/>
      <c r="D512" s="121" t="s">
        <v>249</v>
      </c>
      <c r="E512" s="111" t="s">
        <v>249</v>
      </c>
      <c r="F512" s="117"/>
      <c r="G512" s="122" t="s">
        <v>737</v>
      </c>
      <c r="H512" s="43" t="s">
        <v>737</v>
      </c>
    </row>
    <row r="513" spans="1:8" x14ac:dyDescent="0.35">
      <c r="A513" s="17" t="s">
        <v>1375</v>
      </c>
      <c r="B513" s="30" t="s">
        <v>890</v>
      </c>
      <c r="C513" s="164"/>
      <c r="D513" s="121" t="s">
        <v>249</v>
      </c>
      <c r="E513" s="111" t="s">
        <v>249</v>
      </c>
      <c r="F513" s="117"/>
      <c r="G513" s="122" t="s">
        <v>737</v>
      </c>
      <c r="H513" s="43" t="s">
        <v>737</v>
      </c>
    </row>
    <row r="514" spans="1:8" x14ac:dyDescent="0.35">
      <c r="A514" s="17" t="s">
        <v>1376</v>
      </c>
      <c r="B514" s="30" t="s">
        <v>890</v>
      </c>
      <c r="C514" s="164"/>
      <c r="D514" s="121" t="s">
        <v>249</v>
      </c>
      <c r="E514" s="111" t="s">
        <v>249</v>
      </c>
      <c r="F514" s="117"/>
      <c r="G514" s="122" t="s">
        <v>737</v>
      </c>
      <c r="H514" s="43" t="s">
        <v>737</v>
      </c>
    </row>
    <row r="515" spans="1:8" x14ac:dyDescent="0.35">
      <c r="A515" s="17" t="s">
        <v>1377</v>
      </c>
      <c r="B515" s="30" t="s">
        <v>890</v>
      </c>
      <c r="C515" s="164"/>
      <c r="D515" s="121" t="s">
        <v>249</v>
      </c>
      <c r="E515" s="111" t="s">
        <v>249</v>
      </c>
      <c r="F515" s="117"/>
      <c r="G515" s="122" t="s">
        <v>737</v>
      </c>
      <c r="H515" s="43" t="s">
        <v>737</v>
      </c>
    </row>
    <row r="516" spans="1:8" x14ac:dyDescent="0.35">
      <c r="A516" s="17" t="s">
        <v>1378</v>
      </c>
      <c r="B516" s="30" t="s">
        <v>890</v>
      </c>
      <c r="C516" s="164"/>
      <c r="D516" s="121" t="s">
        <v>249</v>
      </c>
      <c r="E516" s="111" t="s">
        <v>249</v>
      </c>
      <c r="F516" s="117"/>
      <c r="G516" s="122" t="s">
        <v>737</v>
      </c>
      <c r="H516" s="43" t="s">
        <v>737</v>
      </c>
    </row>
    <row r="517" spans="1:8" x14ac:dyDescent="0.35">
      <c r="A517" s="17" t="s">
        <v>1379</v>
      </c>
      <c r="B517" s="30" t="s">
        <v>890</v>
      </c>
      <c r="C517" s="164"/>
      <c r="D517" s="121" t="s">
        <v>249</v>
      </c>
      <c r="E517" s="111" t="s">
        <v>249</v>
      </c>
      <c r="F517" s="117"/>
      <c r="G517" s="122" t="s">
        <v>737</v>
      </c>
      <c r="H517" s="43" t="s">
        <v>737</v>
      </c>
    </row>
    <row r="518" spans="1:8" x14ac:dyDescent="0.35">
      <c r="A518" s="17" t="s">
        <v>1380</v>
      </c>
      <c r="B518" s="30" t="s">
        <v>890</v>
      </c>
      <c r="C518" s="164"/>
      <c r="D518" s="121" t="s">
        <v>249</v>
      </c>
      <c r="E518" s="111" t="s">
        <v>249</v>
      </c>
      <c r="F518" s="117"/>
      <c r="G518" s="122" t="s">
        <v>737</v>
      </c>
      <c r="H518" s="43" t="s">
        <v>737</v>
      </c>
    </row>
    <row r="519" spans="1:8" x14ac:dyDescent="0.35">
      <c r="A519" s="17" t="s">
        <v>1381</v>
      </c>
      <c r="B519" s="30" t="s">
        <v>890</v>
      </c>
      <c r="C519" s="164"/>
      <c r="D519" s="121" t="s">
        <v>249</v>
      </c>
      <c r="E519" s="111" t="s">
        <v>249</v>
      </c>
      <c r="F519" s="117"/>
      <c r="G519" s="122" t="s">
        <v>737</v>
      </c>
      <c r="H519" s="43" t="s">
        <v>737</v>
      </c>
    </row>
    <row r="520" spans="1:8" x14ac:dyDescent="0.35">
      <c r="A520" s="17" t="s">
        <v>1382</v>
      </c>
      <c r="B520" s="30" t="s">
        <v>890</v>
      </c>
      <c r="C520" s="164"/>
      <c r="D520" s="121" t="s">
        <v>249</v>
      </c>
      <c r="E520" s="111" t="s">
        <v>249</v>
      </c>
      <c r="F520" s="117"/>
      <c r="G520" s="122" t="s">
        <v>737</v>
      </c>
      <c r="H520" s="43" t="s">
        <v>737</v>
      </c>
    </row>
    <row r="521" spans="1:8" x14ac:dyDescent="0.35">
      <c r="A521" s="17" t="s">
        <v>1383</v>
      </c>
      <c r="B521" s="30" t="s">
        <v>890</v>
      </c>
      <c r="C521" s="164"/>
      <c r="D521" s="121" t="s">
        <v>249</v>
      </c>
      <c r="E521" s="111" t="s">
        <v>249</v>
      </c>
      <c r="F521" s="117"/>
      <c r="G521" s="122" t="s">
        <v>737</v>
      </c>
      <c r="H521" s="43" t="s">
        <v>737</v>
      </c>
    </row>
    <row r="522" spans="1:8" x14ac:dyDescent="0.35">
      <c r="A522" s="17" t="s">
        <v>1384</v>
      </c>
      <c r="B522" s="30" t="s">
        <v>890</v>
      </c>
      <c r="C522" s="164"/>
      <c r="D522" s="121" t="s">
        <v>249</v>
      </c>
      <c r="E522" s="111" t="s">
        <v>249</v>
      </c>
      <c r="F522" s="117"/>
      <c r="G522" s="122" t="s">
        <v>737</v>
      </c>
      <c r="H522" s="43" t="s">
        <v>737</v>
      </c>
    </row>
    <row r="523" spans="1:8" x14ac:dyDescent="0.35">
      <c r="A523" s="17" t="s">
        <v>1385</v>
      </c>
      <c r="B523" s="30" t="s">
        <v>890</v>
      </c>
      <c r="C523" s="164"/>
      <c r="D523" s="121" t="s">
        <v>249</v>
      </c>
      <c r="E523" s="111" t="s">
        <v>249</v>
      </c>
      <c r="F523" s="117"/>
      <c r="G523" s="122" t="s">
        <v>737</v>
      </c>
      <c r="H523" s="43" t="s">
        <v>737</v>
      </c>
    </row>
    <row r="524" spans="1:8" x14ac:dyDescent="0.35">
      <c r="A524" s="17" t="s">
        <v>1386</v>
      </c>
      <c r="B524" s="30" t="s">
        <v>890</v>
      </c>
      <c r="C524" s="164"/>
      <c r="D524" s="121" t="s">
        <v>249</v>
      </c>
      <c r="E524" s="111" t="s">
        <v>249</v>
      </c>
      <c r="F524" s="117"/>
      <c r="G524" s="122" t="s">
        <v>737</v>
      </c>
      <c r="H524" s="43" t="s">
        <v>737</v>
      </c>
    </row>
    <row r="525" spans="1:8" x14ac:dyDescent="0.35">
      <c r="A525" s="17" t="s">
        <v>1387</v>
      </c>
      <c r="B525" s="30" t="s">
        <v>890</v>
      </c>
      <c r="C525" s="164"/>
      <c r="D525" s="121" t="s">
        <v>249</v>
      </c>
      <c r="E525" s="111" t="s">
        <v>249</v>
      </c>
      <c r="F525" s="117"/>
      <c r="G525" s="122" t="s">
        <v>737</v>
      </c>
      <c r="H525" s="43" t="s">
        <v>737</v>
      </c>
    </row>
    <row r="526" spans="1:8" x14ac:dyDescent="0.35">
      <c r="A526" s="17" t="s">
        <v>1388</v>
      </c>
      <c r="B526" s="30" t="s">
        <v>890</v>
      </c>
      <c r="C526" s="164"/>
      <c r="D526" s="121" t="s">
        <v>249</v>
      </c>
      <c r="E526" s="111" t="s">
        <v>249</v>
      </c>
      <c r="F526" s="117"/>
      <c r="G526" s="122" t="s">
        <v>737</v>
      </c>
      <c r="H526" s="43" t="s">
        <v>737</v>
      </c>
    </row>
    <row r="527" spans="1:8" x14ac:dyDescent="0.35">
      <c r="A527" s="17" t="s">
        <v>1389</v>
      </c>
      <c r="B527" s="30" t="s">
        <v>890</v>
      </c>
      <c r="C527" s="164"/>
      <c r="D527" s="121" t="s">
        <v>249</v>
      </c>
      <c r="E527" s="111" t="s">
        <v>249</v>
      </c>
      <c r="F527" s="117"/>
      <c r="G527" s="122" t="s">
        <v>737</v>
      </c>
      <c r="H527" s="43" t="s">
        <v>737</v>
      </c>
    </row>
    <row r="528" spans="1:8" x14ac:dyDescent="0.35">
      <c r="A528" s="17" t="s">
        <v>1390</v>
      </c>
      <c r="B528" s="30" t="s">
        <v>1096</v>
      </c>
      <c r="C528" s="164"/>
      <c r="D528" s="121" t="s">
        <v>249</v>
      </c>
      <c r="E528" s="111" t="s">
        <v>249</v>
      </c>
      <c r="F528" s="117"/>
      <c r="G528" s="122" t="s">
        <v>737</v>
      </c>
      <c r="H528" s="43" t="s">
        <v>737</v>
      </c>
    </row>
    <row r="529" spans="1:8" x14ac:dyDescent="0.35">
      <c r="A529" s="17" t="s">
        <v>1391</v>
      </c>
      <c r="B529" s="30" t="s">
        <v>314</v>
      </c>
      <c r="C529" s="164"/>
      <c r="D529" s="121">
        <v>0</v>
      </c>
      <c r="E529" s="111">
        <v>0</v>
      </c>
      <c r="F529" s="117"/>
      <c r="G529" s="123">
        <v>0</v>
      </c>
      <c r="H529" s="64">
        <v>0</v>
      </c>
    </row>
    <row r="530" spans="1:8" x14ac:dyDescent="0.35">
      <c r="A530" s="17" t="s">
        <v>1392</v>
      </c>
      <c r="B530" s="30"/>
      <c r="C530" s="164"/>
      <c r="F530" s="117"/>
      <c r="G530" s="117"/>
      <c r="H530" s="20"/>
    </row>
    <row r="531" spans="1:8" x14ac:dyDescent="0.35">
      <c r="A531" s="17" t="s">
        <v>1393</v>
      </c>
      <c r="B531" s="30"/>
      <c r="C531" s="164"/>
      <c r="F531" s="117"/>
      <c r="G531" s="117"/>
      <c r="H531" s="20"/>
    </row>
    <row r="532" spans="1:8" x14ac:dyDescent="0.35">
      <c r="A532" s="17" t="s">
        <v>1394</v>
      </c>
      <c r="B532" s="30"/>
      <c r="C532" s="164"/>
      <c r="F532" s="117"/>
      <c r="G532" s="117"/>
      <c r="H532" s="20"/>
    </row>
    <row r="533" spans="1:8" x14ac:dyDescent="0.35">
      <c r="A533" s="54"/>
      <c r="B533" s="54" t="s">
        <v>1395</v>
      </c>
      <c r="C533" s="165"/>
      <c r="D533" s="119" t="s">
        <v>278</v>
      </c>
      <c r="E533" s="119" t="s">
        <v>1348</v>
      </c>
      <c r="F533" s="119"/>
      <c r="G533" s="119" t="s">
        <v>792</v>
      </c>
      <c r="H533" s="34" t="s">
        <v>1349</v>
      </c>
    </row>
    <row r="534" spans="1:8" x14ac:dyDescent="0.35">
      <c r="A534" s="17" t="s">
        <v>1396</v>
      </c>
      <c r="B534" s="30" t="s">
        <v>1126</v>
      </c>
      <c r="C534" s="164"/>
      <c r="D534" s="121" t="s">
        <v>249</v>
      </c>
      <c r="E534" s="111" t="s">
        <v>249</v>
      </c>
      <c r="F534" s="117"/>
      <c r="G534" s="122" t="s">
        <v>737</v>
      </c>
      <c r="H534" s="43" t="s">
        <v>737</v>
      </c>
    </row>
    <row r="535" spans="1:8" x14ac:dyDescent="0.35">
      <c r="A535" s="17" t="s">
        <v>1397</v>
      </c>
      <c r="B535" s="30" t="s">
        <v>1128</v>
      </c>
      <c r="C535" s="164"/>
      <c r="D535" s="121" t="s">
        <v>249</v>
      </c>
      <c r="E535" s="111" t="s">
        <v>249</v>
      </c>
      <c r="F535" s="117"/>
      <c r="G535" s="122" t="s">
        <v>737</v>
      </c>
      <c r="H535" s="43" t="s">
        <v>737</v>
      </c>
    </row>
    <row r="536" spans="1:8" x14ac:dyDescent="0.35">
      <c r="A536" s="17" t="s">
        <v>1398</v>
      </c>
      <c r="B536" s="30" t="s">
        <v>1130</v>
      </c>
      <c r="C536" s="164"/>
      <c r="D536" s="121" t="s">
        <v>249</v>
      </c>
      <c r="E536" s="111" t="s">
        <v>249</v>
      </c>
      <c r="F536" s="117"/>
      <c r="G536" s="122" t="s">
        <v>737</v>
      </c>
      <c r="H536" s="43" t="s">
        <v>737</v>
      </c>
    </row>
    <row r="537" spans="1:8" x14ac:dyDescent="0.35">
      <c r="A537" s="17" t="s">
        <v>1399</v>
      </c>
      <c r="B537" s="30" t="s">
        <v>1132</v>
      </c>
      <c r="C537" s="164"/>
      <c r="D537" s="121" t="s">
        <v>249</v>
      </c>
      <c r="E537" s="111" t="s">
        <v>249</v>
      </c>
      <c r="F537" s="117"/>
      <c r="G537" s="122" t="s">
        <v>737</v>
      </c>
      <c r="H537" s="43" t="s">
        <v>737</v>
      </c>
    </row>
    <row r="538" spans="1:8" x14ac:dyDescent="0.35">
      <c r="A538" s="17" t="s">
        <v>1400</v>
      </c>
      <c r="B538" s="30" t="s">
        <v>1134</v>
      </c>
      <c r="C538" s="164"/>
      <c r="D538" s="121" t="s">
        <v>249</v>
      </c>
      <c r="E538" s="111" t="s">
        <v>249</v>
      </c>
      <c r="F538" s="117"/>
      <c r="G538" s="122" t="s">
        <v>737</v>
      </c>
      <c r="H538" s="43" t="s">
        <v>737</v>
      </c>
    </row>
    <row r="539" spans="1:8" x14ac:dyDescent="0.35">
      <c r="A539" s="17" t="s">
        <v>1401</v>
      </c>
      <c r="B539" s="30" t="s">
        <v>1136</v>
      </c>
      <c r="C539" s="164"/>
      <c r="D539" s="121" t="s">
        <v>249</v>
      </c>
      <c r="E539" s="111" t="s">
        <v>249</v>
      </c>
      <c r="F539" s="117"/>
      <c r="G539" s="122" t="s">
        <v>737</v>
      </c>
      <c r="H539" s="43" t="s">
        <v>737</v>
      </c>
    </row>
    <row r="540" spans="1:8" x14ac:dyDescent="0.35">
      <c r="A540" s="17" t="s">
        <v>1402</v>
      </c>
      <c r="B540" s="30" t="s">
        <v>1138</v>
      </c>
      <c r="C540" s="164"/>
      <c r="D540" s="121" t="s">
        <v>249</v>
      </c>
      <c r="E540" s="111" t="s">
        <v>249</v>
      </c>
      <c r="F540" s="117"/>
      <c r="G540" s="122" t="s">
        <v>737</v>
      </c>
      <c r="H540" s="43" t="s">
        <v>737</v>
      </c>
    </row>
    <row r="541" spans="1:8" x14ac:dyDescent="0.35">
      <c r="A541" s="17" t="s">
        <v>1403</v>
      </c>
      <c r="B541" s="30" t="s">
        <v>1140</v>
      </c>
      <c r="C541" s="164"/>
      <c r="D541" s="121" t="s">
        <v>249</v>
      </c>
      <c r="E541" s="111" t="s">
        <v>249</v>
      </c>
      <c r="F541" s="117"/>
      <c r="G541" s="122" t="s">
        <v>737</v>
      </c>
      <c r="H541" s="43" t="s">
        <v>737</v>
      </c>
    </row>
    <row r="542" spans="1:8" x14ac:dyDescent="0.35">
      <c r="A542" s="17" t="s">
        <v>1404</v>
      </c>
      <c r="B542" s="30" t="s">
        <v>1142</v>
      </c>
      <c r="C542" s="164"/>
      <c r="D542" s="121" t="s">
        <v>249</v>
      </c>
      <c r="E542" s="115" t="s">
        <v>249</v>
      </c>
      <c r="F542" s="117"/>
      <c r="G542" s="122" t="s">
        <v>737</v>
      </c>
      <c r="H542" s="43" t="s">
        <v>737</v>
      </c>
    </row>
    <row r="543" spans="1:8" x14ac:dyDescent="0.35">
      <c r="A543" s="17" t="s">
        <v>1405</v>
      </c>
      <c r="B543" s="17" t="s">
        <v>1144</v>
      </c>
      <c r="D543" s="121" t="s">
        <v>249</v>
      </c>
      <c r="E543" s="115" t="s">
        <v>249</v>
      </c>
      <c r="F543" s="58"/>
      <c r="G543" s="122" t="s">
        <v>737</v>
      </c>
      <c r="H543" s="43" t="s">
        <v>737</v>
      </c>
    </row>
    <row r="544" spans="1:8" x14ac:dyDescent="0.35">
      <c r="A544" s="17" t="s">
        <v>1406</v>
      </c>
      <c r="B544" s="17" t="s">
        <v>1146</v>
      </c>
      <c r="D544" s="121" t="s">
        <v>249</v>
      </c>
      <c r="E544" s="115" t="s">
        <v>249</v>
      </c>
      <c r="F544" s="58"/>
      <c r="G544" s="122" t="s">
        <v>737</v>
      </c>
      <c r="H544" s="43" t="s">
        <v>737</v>
      </c>
    </row>
    <row r="545" spans="1:8" x14ac:dyDescent="0.35">
      <c r="A545" s="17" t="s">
        <v>1407</v>
      </c>
      <c r="B545" s="30" t="s">
        <v>1148</v>
      </c>
      <c r="C545" s="164"/>
      <c r="D545" s="121" t="s">
        <v>249</v>
      </c>
      <c r="E545" s="115" t="s">
        <v>249</v>
      </c>
      <c r="F545" s="117"/>
      <c r="G545" s="122" t="s">
        <v>737</v>
      </c>
      <c r="H545" s="43" t="s">
        <v>737</v>
      </c>
    </row>
    <row r="546" spans="1:8" x14ac:dyDescent="0.35">
      <c r="A546" s="17" t="s">
        <v>1408</v>
      </c>
      <c r="B546" s="17" t="s">
        <v>1096</v>
      </c>
      <c r="D546" s="121" t="s">
        <v>249</v>
      </c>
      <c r="E546" s="111" t="s">
        <v>249</v>
      </c>
      <c r="F546" s="117"/>
      <c r="G546" s="122" t="s">
        <v>737</v>
      </c>
      <c r="H546" s="43" t="s">
        <v>737</v>
      </c>
    </row>
    <row r="547" spans="1:8" x14ac:dyDescent="0.35">
      <c r="A547" s="17" t="s">
        <v>1409</v>
      </c>
      <c r="B547" s="30" t="s">
        <v>314</v>
      </c>
      <c r="C547" s="164"/>
      <c r="D547" s="121">
        <v>0</v>
      </c>
      <c r="E547" s="111">
        <v>0</v>
      </c>
      <c r="F547" s="117"/>
      <c r="G547" s="123">
        <v>0</v>
      </c>
      <c r="H547" s="64">
        <v>0</v>
      </c>
    </row>
    <row r="548" spans="1:8" x14ac:dyDescent="0.35">
      <c r="A548" s="17" t="s">
        <v>1410</v>
      </c>
      <c r="B548" s="30"/>
      <c r="C548" s="164"/>
      <c r="D548" s="121"/>
      <c r="E548" s="111"/>
      <c r="F548" s="117"/>
      <c r="G548" s="122"/>
      <c r="H548" s="43"/>
    </row>
    <row r="549" spans="1:8" x14ac:dyDescent="0.35">
      <c r="A549" s="17" t="s">
        <v>1411</v>
      </c>
      <c r="B549" s="30"/>
      <c r="C549" s="164"/>
      <c r="D549" s="121"/>
      <c r="E549" s="111"/>
      <c r="F549" s="117"/>
      <c r="G549" s="122"/>
      <c r="H549" s="43"/>
    </row>
    <row r="550" spans="1:8" x14ac:dyDescent="0.35">
      <c r="A550" s="17" t="s">
        <v>1412</v>
      </c>
      <c r="B550" s="30"/>
      <c r="C550" s="164"/>
      <c r="D550" s="121"/>
      <c r="E550" s="111"/>
      <c r="F550" s="117"/>
      <c r="G550" s="122"/>
      <c r="H550" s="43"/>
    </row>
    <row r="551" spans="1:8" x14ac:dyDescent="0.35">
      <c r="A551" s="17" t="s">
        <v>1413</v>
      </c>
      <c r="B551" s="30"/>
      <c r="C551" s="164"/>
      <c r="D551" s="121"/>
      <c r="E551" s="111"/>
      <c r="F551" s="117"/>
      <c r="G551" s="122"/>
      <c r="H551" s="43"/>
    </row>
    <row r="552" spans="1:8" x14ac:dyDescent="0.35">
      <c r="A552" s="17" t="s">
        <v>1414</v>
      </c>
      <c r="B552" s="30"/>
      <c r="C552" s="164"/>
      <c r="D552" s="121"/>
      <c r="E552" s="111"/>
      <c r="F552" s="117"/>
      <c r="G552" s="122"/>
      <c r="H552" s="43"/>
    </row>
    <row r="553" spans="1:8" x14ac:dyDescent="0.35">
      <c r="A553" s="17" t="s">
        <v>1415</v>
      </c>
      <c r="B553" s="30"/>
      <c r="C553" s="164"/>
      <c r="D553" s="121"/>
      <c r="E553" s="111"/>
      <c r="F553" s="117"/>
      <c r="G553" s="122" t="s">
        <v>737</v>
      </c>
      <c r="H553" s="43" t="s">
        <v>737</v>
      </c>
    </row>
    <row r="554" spans="1:8" x14ac:dyDescent="0.35">
      <c r="A554" s="17" t="s">
        <v>1416</v>
      </c>
      <c r="B554" s="58"/>
      <c r="C554" s="173"/>
      <c r="D554" s="58"/>
      <c r="E554" s="58"/>
      <c r="F554" s="58"/>
      <c r="G554" s="58"/>
      <c r="H554" s="58"/>
    </row>
    <row r="555" spans="1:8" x14ac:dyDescent="0.35">
      <c r="A555" s="17" t="s">
        <v>1417</v>
      </c>
      <c r="B555" s="58"/>
      <c r="C555" s="173"/>
      <c r="D555" s="58"/>
      <c r="E555" s="58"/>
      <c r="F555" s="58"/>
      <c r="G555" s="58"/>
      <c r="H555" s="58"/>
    </row>
    <row r="556" spans="1:8" x14ac:dyDescent="0.35">
      <c r="A556" s="17" t="s">
        <v>1418</v>
      </c>
    </row>
    <row r="557" spans="1:8" x14ac:dyDescent="0.35">
      <c r="A557" s="17" t="s">
        <v>1419</v>
      </c>
    </row>
    <row r="558" spans="1:8" x14ac:dyDescent="0.35">
      <c r="A558" s="54"/>
      <c r="B558" s="54" t="s">
        <v>1420</v>
      </c>
      <c r="C558" s="165"/>
      <c r="D558" s="119" t="s">
        <v>278</v>
      </c>
      <c r="E558" s="119" t="s">
        <v>1076</v>
      </c>
      <c r="F558" s="119"/>
      <c r="G558" s="119" t="s">
        <v>791</v>
      </c>
      <c r="H558" s="34" t="s">
        <v>1349</v>
      </c>
    </row>
    <row r="559" spans="1:8" x14ac:dyDescent="0.35">
      <c r="A559" s="17" t="s">
        <v>1421</v>
      </c>
      <c r="B559" s="30" t="s">
        <v>1179</v>
      </c>
      <c r="C559" s="164"/>
      <c r="D559" s="121" t="s">
        <v>249</v>
      </c>
      <c r="E559" s="111" t="s">
        <v>249</v>
      </c>
      <c r="F559" s="117"/>
      <c r="G559" s="122" t="s">
        <v>737</v>
      </c>
      <c r="H559" s="43" t="s">
        <v>737</v>
      </c>
    </row>
    <row r="560" spans="1:8" x14ac:dyDescent="0.35">
      <c r="A560" s="17" t="s">
        <v>1422</v>
      </c>
      <c r="B560" s="77" t="s">
        <v>1423</v>
      </c>
      <c r="C560" s="174"/>
      <c r="D560" s="121" t="s">
        <v>249</v>
      </c>
      <c r="E560" s="111" t="s">
        <v>249</v>
      </c>
      <c r="F560" s="117"/>
      <c r="G560" s="122" t="s">
        <v>737</v>
      </c>
      <c r="H560" s="43" t="s">
        <v>737</v>
      </c>
    </row>
    <row r="561" spans="1:8" x14ac:dyDescent="0.35">
      <c r="A561" s="17" t="s">
        <v>1424</v>
      </c>
      <c r="B561" s="30" t="s">
        <v>656</v>
      </c>
      <c r="C561" s="164"/>
      <c r="D561" s="121" t="s">
        <v>249</v>
      </c>
      <c r="E561" s="111" t="s">
        <v>249</v>
      </c>
      <c r="F561" s="117"/>
      <c r="G561" s="122" t="s">
        <v>737</v>
      </c>
      <c r="H561" s="43" t="s">
        <v>737</v>
      </c>
    </row>
    <row r="562" spans="1:8" x14ac:dyDescent="0.35">
      <c r="A562" s="17" t="s">
        <v>1425</v>
      </c>
      <c r="B562" s="17" t="s">
        <v>1096</v>
      </c>
      <c r="D562" s="121" t="s">
        <v>249</v>
      </c>
      <c r="E562" s="111" t="s">
        <v>249</v>
      </c>
      <c r="F562" s="117"/>
      <c r="G562" s="122" t="s">
        <v>737</v>
      </c>
      <c r="H562" s="43" t="s">
        <v>737</v>
      </c>
    </row>
    <row r="563" spans="1:8" x14ac:dyDescent="0.35">
      <c r="A563" s="17" t="s">
        <v>1426</v>
      </c>
      <c r="B563" s="30" t="s">
        <v>314</v>
      </c>
      <c r="C563" s="164"/>
      <c r="D563" s="121">
        <v>0</v>
      </c>
      <c r="E563" s="111">
        <v>0</v>
      </c>
      <c r="F563" s="117"/>
      <c r="G563" s="123">
        <v>0</v>
      </c>
      <c r="H563" s="64">
        <v>0</v>
      </c>
    </row>
    <row r="565" spans="1:8" x14ac:dyDescent="0.35">
      <c r="A565" s="54"/>
      <c r="B565" s="54" t="s">
        <v>1449</v>
      </c>
      <c r="C565" s="165"/>
      <c r="D565" s="142" t="s">
        <v>1186</v>
      </c>
      <c r="E565" s="142" t="s">
        <v>1428</v>
      </c>
      <c r="F565" s="142"/>
      <c r="G565" s="142" t="s">
        <v>1188</v>
      </c>
      <c r="H565" s="54" t="s">
        <v>3089</v>
      </c>
    </row>
    <row r="566" spans="1:8" x14ac:dyDescent="0.35">
      <c r="A566" s="17" t="s">
        <v>1429</v>
      </c>
      <c r="B566" s="30" t="s">
        <v>1308</v>
      </c>
      <c r="C566" s="164"/>
      <c r="D566" s="143" t="s">
        <v>249</v>
      </c>
      <c r="E566" s="140" t="s">
        <v>249</v>
      </c>
      <c r="F566" s="144"/>
      <c r="G566" s="140" t="s">
        <v>249</v>
      </c>
      <c r="H566" s="43" t="s">
        <v>249</v>
      </c>
    </row>
    <row r="567" spans="1:8" x14ac:dyDescent="0.35">
      <c r="A567" s="17" t="s">
        <v>1430</v>
      </c>
      <c r="B567" s="30" t="s">
        <v>1310</v>
      </c>
      <c r="C567" s="164"/>
      <c r="D567" s="143" t="s">
        <v>249</v>
      </c>
      <c r="E567" s="140" t="s">
        <v>249</v>
      </c>
      <c r="F567" s="144"/>
      <c r="G567" s="140" t="s">
        <v>249</v>
      </c>
      <c r="H567" s="43" t="s">
        <v>249</v>
      </c>
    </row>
    <row r="568" spans="1:8" x14ac:dyDescent="0.35">
      <c r="A568" s="17" t="s">
        <v>1431</v>
      </c>
      <c r="B568" s="30" t="s">
        <v>1312</v>
      </c>
      <c r="C568" s="164"/>
      <c r="D568" s="143" t="s">
        <v>249</v>
      </c>
      <c r="E568" s="140" t="s">
        <v>249</v>
      </c>
      <c r="F568" s="144"/>
      <c r="G568" s="140" t="s">
        <v>249</v>
      </c>
      <c r="H568" s="43" t="s">
        <v>249</v>
      </c>
    </row>
    <row r="569" spans="1:8" x14ac:dyDescent="0.35">
      <c r="A569" s="17" t="s">
        <v>1432</v>
      </c>
      <c r="B569" s="30" t="s">
        <v>1314</v>
      </c>
      <c r="C569" s="164"/>
      <c r="D569" s="143" t="s">
        <v>249</v>
      </c>
      <c r="E569" s="140" t="s">
        <v>249</v>
      </c>
      <c r="F569" s="144"/>
      <c r="G569" s="140" t="s">
        <v>249</v>
      </c>
      <c r="H569" s="43" t="s">
        <v>249</v>
      </c>
    </row>
    <row r="570" spans="1:8" x14ac:dyDescent="0.35">
      <c r="A570" s="17" t="s">
        <v>1433</v>
      </c>
      <c r="B570" s="30" t="s">
        <v>1316</v>
      </c>
      <c r="C570" s="164"/>
      <c r="D570" s="143" t="s">
        <v>249</v>
      </c>
      <c r="E570" s="140" t="s">
        <v>249</v>
      </c>
      <c r="F570" s="144"/>
      <c r="G570" s="140" t="s">
        <v>249</v>
      </c>
      <c r="H570" s="43" t="s">
        <v>249</v>
      </c>
    </row>
    <row r="571" spans="1:8" x14ac:dyDescent="0.35">
      <c r="A571" s="17" t="s">
        <v>1434</v>
      </c>
      <c r="B571" s="30" t="s">
        <v>1318</v>
      </c>
      <c r="C571" s="164"/>
      <c r="D571" s="143" t="s">
        <v>249</v>
      </c>
      <c r="E571" s="140" t="s">
        <v>249</v>
      </c>
      <c r="F571" s="144"/>
      <c r="G571" s="140" t="s">
        <v>249</v>
      </c>
      <c r="H571" s="43" t="s">
        <v>249</v>
      </c>
    </row>
    <row r="572" spans="1:8" x14ac:dyDescent="0.35">
      <c r="A572" s="17" t="s">
        <v>1435</v>
      </c>
      <c r="B572" s="30" t="s">
        <v>1320</v>
      </c>
      <c r="C572" s="164"/>
      <c r="D572" s="143" t="s">
        <v>249</v>
      </c>
      <c r="E572" s="140" t="s">
        <v>249</v>
      </c>
      <c r="F572" s="144"/>
      <c r="G572" s="140" t="s">
        <v>249</v>
      </c>
      <c r="H572" s="43" t="s">
        <v>249</v>
      </c>
    </row>
    <row r="573" spans="1:8" x14ac:dyDescent="0.35">
      <c r="A573" s="17" t="s">
        <v>1436</v>
      </c>
      <c r="B573" s="30" t="s">
        <v>1322</v>
      </c>
      <c r="C573" s="164"/>
      <c r="D573" s="143" t="s">
        <v>249</v>
      </c>
      <c r="E573" s="140" t="s">
        <v>249</v>
      </c>
      <c r="F573" s="144"/>
      <c r="G573" s="140" t="s">
        <v>249</v>
      </c>
      <c r="H573" s="43" t="s">
        <v>249</v>
      </c>
    </row>
    <row r="574" spans="1:8" x14ac:dyDescent="0.35">
      <c r="A574" s="17" t="s">
        <v>1437</v>
      </c>
      <c r="B574" s="30" t="s">
        <v>1324</v>
      </c>
      <c r="C574" s="164"/>
      <c r="D574" s="143" t="s">
        <v>249</v>
      </c>
      <c r="E574" s="140" t="s">
        <v>249</v>
      </c>
      <c r="F574" s="144"/>
      <c r="G574" s="140" t="s">
        <v>249</v>
      </c>
      <c r="H574" s="43" t="s">
        <v>249</v>
      </c>
    </row>
    <row r="575" spans="1:8" x14ac:dyDescent="0.35">
      <c r="A575" s="17" t="s">
        <v>1438</v>
      </c>
      <c r="B575" s="30" t="s">
        <v>3088</v>
      </c>
      <c r="C575" s="164"/>
      <c r="D575" s="143" t="s">
        <v>249</v>
      </c>
      <c r="E575" s="140" t="s">
        <v>249</v>
      </c>
      <c r="F575" s="144"/>
      <c r="G575" s="140" t="s">
        <v>249</v>
      </c>
      <c r="H575" s="43" t="s">
        <v>249</v>
      </c>
    </row>
    <row r="576" spans="1:8" x14ac:dyDescent="0.35">
      <c r="A576" s="17" t="s">
        <v>1439</v>
      </c>
      <c r="B576" s="30" t="s">
        <v>1328</v>
      </c>
      <c r="C576" s="164"/>
      <c r="D576" s="143" t="s">
        <v>249</v>
      </c>
      <c r="E576" s="140" t="s">
        <v>249</v>
      </c>
      <c r="F576" s="144"/>
      <c r="G576" s="140" t="s">
        <v>249</v>
      </c>
      <c r="H576" s="43" t="s">
        <v>249</v>
      </c>
    </row>
    <row r="577" spans="1:8" x14ac:dyDescent="0.35">
      <c r="A577" s="17" t="s">
        <v>1440</v>
      </c>
      <c r="B577" s="30" t="s">
        <v>1330</v>
      </c>
      <c r="C577" s="164"/>
      <c r="D577" s="143" t="s">
        <v>249</v>
      </c>
      <c r="E577" s="140" t="s">
        <v>249</v>
      </c>
      <c r="F577" s="144"/>
      <c r="G577" s="140" t="s">
        <v>249</v>
      </c>
      <c r="H577" s="43" t="s">
        <v>249</v>
      </c>
    </row>
    <row r="578" spans="1:8" x14ac:dyDescent="0.35">
      <c r="A578" s="17" t="s">
        <v>1441</v>
      </c>
      <c r="B578" s="30" t="s">
        <v>312</v>
      </c>
      <c r="C578" s="164"/>
      <c r="D578" s="143" t="s">
        <v>249</v>
      </c>
      <c r="E578" s="140" t="s">
        <v>249</v>
      </c>
      <c r="F578" s="144"/>
      <c r="G578" s="140" t="s">
        <v>249</v>
      </c>
      <c r="H578" s="43" t="s">
        <v>249</v>
      </c>
    </row>
    <row r="579" spans="1:8" x14ac:dyDescent="0.35">
      <c r="A579" s="17" t="s">
        <v>1442</v>
      </c>
      <c r="B579" s="30" t="s">
        <v>314</v>
      </c>
      <c r="C579" s="164"/>
      <c r="D579" s="121">
        <v>0</v>
      </c>
      <c r="E579" s="121">
        <v>0</v>
      </c>
      <c r="F579" s="112"/>
      <c r="G579" s="121"/>
      <c r="H579" s="43" t="s">
        <v>737</v>
      </c>
    </row>
    <row r="580" spans="1:8" x14ac:dyDescent="0.35">
      <c r="A580" s="17" t="s">
        <v>1443</v>
      </c>
      <c r="B580" s="17" t="s">
        <v>1199</v>
      </c>
      <c r="D580" s="58"/>
      <c r="E580" s="58"/>
      <c r="F580" s="58"/>
      <c r="G580" s="140" t="s">
        <v>249</v>
      </c>
      <c r="H580" s="43" t="s">
        <v>737</v>
      </c>
    </row>
    <row r="581" spans="1:8" x14ac:dyDescent="0.35">
      <c r="A581" s="17" t="s">
        <v>1444</v>
      </c>
      <c r="B581" s="30"/>
      <c r="C581" s="164"/>
      <c r="D581" s="121"/>
      <c r="E581" s="111"/>
      <c r="F581" s="112"/>
      <c r="G581" s="122"/>
      <c r="H581" s="43" t="s">
        <v>737</v>
      </c>
    </row>
    <row r="582" spans="1:8" x14ac:dyDescent="0.35">
      <c r="A582" s="17" t="s">
        <v>1445</v>
      </c>
      <c r="B582" s="30"/>
      <c r="C582" s="164"/>
      <c r="D582" s="121"/>
      <c r="E582" s="111"/>
      <c r="F582" s="112"/>
      <c r="G582" s="122"/>
      <c r="H582" s="43" t="s">
        <v>737</v>
      </c>
    </row>
    <row r="583" spans="1:8" x14ac:dyDescent="0.35">
      <c r="A583" s="17" t="s">
        <v>1446</v>
      </c>
      <c r="B583" s="30"/>
      <c r="C583" s="164"/>
      <c r="D583" s="121"/>
      <c r="E583" s="111"/>
      <c r="F583" s="112"/>
      <c r="G583" s="122"/>
      <c r="H583" s="43" t="s">
        <v>737</v>
      </c>
    </row>
    <row r="584" spans="1:8" x14ac:dyDescent="0.35">
      <c r="A584" s="17" t="s">
        <v>1447</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313:E318 D542:E545 D295:E311 D337:E355 D272:E293 D249:E270 D566:E583" name="Optional ECBECAIs_2"/>
    <protectedRange sqref="B249:C266 B272:C289 B337:C354 B566:C582"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zoomScale="75" zoomScaleNormal="75" workbookViewId="0"/>
  </sheetViews>
  <sheetFormatPr defaultRowHeight="14.5" x14ac:dyDescent="0.35"/>
  <cols>
    <col min="1" max="1" width="12.1796875" style="17" customWidth="1"/>
    <col min="2" max="2" width="60.7265625" style="17" customWidth="1"/>
    <col min="3" max="4" width="40.7265625" style="17" customWidth="1"/>
    <col min="5" max="5" width="7.26953125" style="17" customWidth="1"/>
    <col min="6" max="6" width="40.7265625" style="17" customWidth="1"/>
    <col min="7" max="7" width="40.7265625" style="11" customWidth="1"/>
    <col min="8" max="8" width="7.26953125" style="17" customWidth="1"/>
  </cols>
  <sheetData>
    <row r="1" spans="1:8" ht="31" x14ac:dyDescent="0.35">
      <c r="A1" s="10" t="s">
        <v>1450</v>
      </c>
      <c r="B1" s="10"/>
      <c r="C1" s="11"/>
      <c r="D1" s="11"/>
      <c r="E1" s="11"/>
      <c r="F1" s="12" t="s">
        <v>3086</v>
      </c>
      <c r="H1" s="11"/>
    </row>
    <row r="2" spans="1:8" ht="15" thickBot="1" x14ac:dyDescent="0.4">
      <c r="A2" s="11"/>
      <c r="B2" s="11"/>
      <c r="C2" s="11"/>
      <c r="D2" s="11"/>
      <c r="E2" s="11"/>
      <c r="F2" s="11"/>
      <c r="H2" s="58"/>
    </row>
    <row r="3" spans="1:8" ht="19" thickBot="1" x14ac:dyDescent="0.4">
      <c r="A3" s="14"/>
      <c r="B3" s="15" t="s">
        <v>236</v>
      </c>
      <c r="C3" s="16" t="s">
        <v>237</v>
      </c>
      <c r="D3" s="14"/>
      <c r="E3" s="14"/>
      <c r="F3" s="14"/>
      <c r="G3" s="14"/>
      <c r="H3" s="58"/>
    </row>
    <row r="4" spans="1:8" ht="15" thickBot="1" x14ac:dyDescent="0.4">
      <c r="H4" s="58"/>
    </row>
    <row r="5" spans="1:8" ht="18.5" x14ac:dyDescent="0.35">
      <c r="B5" s="19" t="s">
        <v>1451</v>
      </c>
      <c r="C5" s="18"/>
      <c r="E5" s="20"/>
      <c r="F5" s="20"/>
      <c r="H5" s="58"/>
    </row>
    <row r="6" spans="1:8" ht="15" thickBot="1" x14ac:dyDescent="0.4">
      <c r="B6" s="23" t="s">
        <v>1452</v>
      </c>
      <c r="H6" s="58"/>
    </row>
    <row r="7" spans="1:8" x14ac:dyDescent="0.35">
      <c r="B7" s="80"/>
      <c r="H7" s="58"/>
    </row>
    <row r="8" spans="1:8" ht="37" x14ac:dyDescent="0.35">
      <c r="A8" s="25" t="s">
        <v>246</v>
      </c>
      <c r="B8" s="25" t="s">
        <v>1452</v>
      </c>
      <c r="C8" s="26"/>
      <c r="D8" s="26"/>
      <c r="E8" s="26"/>
      <c r="F8" s="26"/>
      <c r="G8" s="27"/>
      <c r="H8" s="58"/>
    </row>
    <row r="9" spans="1:8" x14ac:dyDescent="0.35">
      <c r="A9" s="34"/>
      <c r="B9" s="35" t="s">
        <v>1453</v>
      </c>
      <c r="C9" s="34"/>
      <c r="D9" s="34"/>
      <c r="E9" s="34"/>
      <c r="F9" s="37"/>
      <c r="G9" s="37"/>
      <c r="H9" s="58"/>
    </row>
    <row r="10" spans="1:8" x14ac:dyDescent="0.35">
      <c r="A10" s="17" t="s">
        <v>1454</v>
      </c>
      <c r="B10" s="17" t="s">
        <v>1455</v>
      </c>
      <c r="C10" s="75" t="s">
        <v>249</v>
      </c>
      <c r="E10" s="30"/>
      <c r="F10" s="30"/>
      <c r="H10" s="58"/>
    </row>
    <row r="11" spans="1:8" x14ac:dyDescent="0.35">
      <c r="A11" s="17" t="s">
        <v>1456</v>
      </c>
      <c r="B11" s="48" t="s">
        <v>783</v>
      </c>
      <c r="C11" s="75"/>
      <c r="E11" s="30"/>
      <c r="F11" s="30"/>
      <c r="H11" s="58"/>
    </row>
    <row r="12" spans="1:8" x14ac:dyDescent="0.35">
      <c r="A12" s="17" t="s">
        <v>1457</v>
      </c>
      <c r="B12" s="48" t="s">
        <v>785</v>
      </c>
      <c r="C12" s="75"/>
      <c r="E12" s="30"/>
      <c r="F12" s="30"/>
      <c r="H12" s="58"/>
    </row>
    <row r="13" spans="1:8" x14ac:dyDescent="0.35">
      <c r="A13" s="17" t="s">
        <v>1458</v>
      </c>
      <c r="E13" s="30"/>
      <c r="F13" s="30"/>
      <c r="H13" s="58"/>
    </row>
    <row r="14" spans="1:8" x14ac:dyDescent="0.35">
      <c r="A14" s="17" t="s">
        <v>1459</v>
      </c>
      <c r="E14" s="30"/>
      <c r="F14" s="30"/>
      <c r="H14" s="58"/>
    </row>
    <row r="15" spans="1:8" x14ac:dyDescent="0.35">
      <c r="A15" s="17" t="s">
        <v>1460</v>
      </c>
      <c r="E15" s="30"/>
      <c r="F15" s="30"/>
      <c r="H15" s="58"/>
    </row>
    <row r="16" spans="1:8" x14ac:dyDescent="0.35">
      <c r="A16" s="17" t="s">
        <v>1461</v>
      </c>
      <c r="E16" s="30"/>
      <c r="F16" s="30"/>
      <c r="H16" s="58"/>
    </row>
    <row r="17" spans="1:8" x14ac:dyDescent="0.35">
      <c r="A17" s="17" t="s">
        <v>1462</v>
      </c>
      <c r="E17" s="30"/>
      <c r="F17" s="30"/>
      <c r="H17" s="58"/>
    </row>
    <row r="18" spans="1:8" x14ac:dyDescent="0.35">
      <c r="A18" s="34"/>
      <c r="B18" s="34" t="s">
        <v>1463</v>
      </c>
      <c r="C18" s="34" t="s">
        <v>950</v>
      </c>
      <c r="D18" s="34" t="s">
        <v>1464</v>
      </c>
      <c r="E18" s="34"/>
      <c r="F18" s="34" t="s">
        <v>1465</v>
      </c>
      <c r="G18" s="34" t="s">
        <v>1466</v>
      </c>
      <c r="H18" s="58"/>
    </row>
    <row r="19" spans="1:8" x14ac:dyDescent="0.35">
      <c r="A19" s="17" t="s">
        <v>1467</v>
      </c>
      <c r="B19" s="17" t="s">
        <v>1468</v>
      </c>
      <c r="C19" s="38" t="s">
        <v>249</v>
      </c>
      <c r="D19" s="28"/>
      <c r="E19" s="28"/>
      <c r="F19" s="52"/>
      <c r="G19" s="52"/>
      <c r="H19" s="58"/>
    </row>
    <row r="20" spans="1:8" x14ac:dyDescent="0.35">
      <c r="A20" s="28"/>
      <c r="B20" s="74"/>
      <c r="C20" s="28"/>
      <c r="D20" s="28"/>
      <c r="E20" s="28"/>
      <c r="F20" s="52"/>
      <c r="G20" s="52"/>
      <c r="H20" s="58"/>
    </row>
    <row r="21" spans="1:8" x14ac:dyDescent="0.35">
      <c r="B21" s="17" t="s">
        <v>955</v>
      </c>
      <c r="C21" s="28"/>
      <c r="D21" s="28"/>
      <c r="E21" s="28"/>
      <c r="F21" s="52"/>
      <c r="G21" s="52"/>
      <c r="H21" s="58"/>
    </row>
    <row r="22" spans="1:8" x14ac:dyDescent="0.35">
      <c r="A22" s="17" t="s">
        <v>1469</v>
      </c>
      <c r="B22" s="30" t="s">
        <v>890</v>
      </c>
      <c r="C22" s="38" t="s">
        <v>249</v>
      </c>
      <c r="D22" s="75" t="s">
        <v>249</v>
      </c>
      <c r="E22" s="30"/>
      <c r="F22" s="43"/>
      <c r="G22" s="43"/>
      <c r="H22" s="58"/>
    </row>
    <row r="23" spans="1:8" x14ac:dyDescent="0.35">
      <c r="A23" s="17" t="s">
        <v>1470</v>
      </c>
      <c r="B23" s="30" t="s">
        <v>890</v>
      </c>
      <c r="C23" s="38" t="s">
        <v>249</v>
      </c>
      <c r="D23" s="75" t="s">
        <v>249</v>
      </c>
      <c r="E23" s="30"/>
      <c r="F23" s="43"/>
      <c r="G23" s="43"/>
      <c r="H23" s="58"/>
    </row>
    <row r="24" spans="1:8" x14ac:dyDescent="0.35">
      <c r="A24" s="17" t="s">
        <v>1471</v>
      </c>
      <c r="B24" s="30" t="s">
        <v>890</v>
      </c>
      <c r="C24" s="38" t="s">
        <v>249</v>
      </c>
      <c r="D24" s="75" t="s">
        <v>249</v>
      </c>
      <c r="F24" s="43"/>
      <c r="G24" s="43"/>
      <c r="H24" s="58"/>
    </row>
    <row r="25" spans="1:8" x14ac:dyDescent="0.35">
      <c r="A25" s="17" t="s">
        <v>1472</v>
      </c>
      <c r="B25" s="30" t="s">
        <v>890</v>
      </c>
      <c r="C25" s="38" t="s">
        <v>249</v>
      </c>
      <c r="D25" s="75" t="s">
        <v>249</v>
      </c>
      <c r="E25" s="41"/>
      <c r="F25" s="43"/>
      <c r="G25" s="43"/>
      <c r="H25" s="58"/>
    </row>
    <row r="26" spans="1:8" x14ac:dyDescent="0.35">
      <c r="A26" s="17" t="s">
        <v>1473</v>
      </c>
      <c r="B26" s="30" t="s">
        <v>890</v>
      </c>
      <c r="C26" s="38" t="s">
        <v>249</v>
      </c>
      <c r="D26" s="75" t="s">
        <v>249</v>
      </c>
      <c r="E26" s="41"/>
      <c r="F26" s="43"/>
      <c r="G26" s="43"/>
      <c r="H26" s="58"/>
    </row>
    <row r="27" spans="1:8" x14ac:dyDescent="0.35">
      <c r="A27" s="17" t="s">
        <v>1474</v>
      </c>
      <c r="B27" s="30" t="s">
        <v>890</v>
      </c>
      <c r="C27" s="38" t="s">
        <v>249</v>
      </c>
      <c r="D27" s="75" t="s">
        <v>249</v>
      </c>
      <c r="E27" s="41"/>
      <c r="F27" s="43"/>
      <c r="G27" s="43"/>
      <c r="H27" s="58"/>
    </row>
    <row r="28" spans="1:8" x14ac:dyDescent="0.35">
      <c r="A28" s="17" t="s">
        <v>1475</v>
      </c>
      <c r="B28" s="30" t="s">
        <v>890</v>
      </c>
      <c r="C28" s="38" t="s">
        <v>249</v>
      </c>
      <c r="D28" s="75" t="s">
        <v>249</v>
      </c>
      <c r="E28" s="41"/>
      <c r="F28" s="43"/>
      <c r="G28" s="43"/>
      <c r="H28" s="58"/>
    </row>
    <row r="29" spans="1:8" x14ac:dyDescent="0.35">
      <c r="A29" s="17" t="s">
        <v>1476</v>
      </c>
      <c r="B29" s="30" t="s">
        <v>890</v>
      </c>
      <c r="C29" s="38" t="s">
        <v>249</v>
      </c>
      <c r="D29" s="75" t="s">
        <v>249</v>
      </c>
      <c r="E29" s="41"/>
      <c r="F29" s="43"/>
      <c r="G29" s="43"/>
      <c r="H29" s="58"/>
    </row>
    <row r="30" spans="1:8" x14ac:dyDescent="0.35">
      <c r="A30" s="17" t="s">
        <v>1477</v>
      </c>
      <c r="B30" s="30" t="s">
        <v>890</v>
      </c>
      <c r="C30" s="38" t="s">
        <v>249</v>
      </c>
      <c r="D30" s="75" t="s">
        <v>249</v>
      </c>
      <c r="E30" s="41"/>
      <c r="F30" s="43"/>
      <c r="G30" s="43"/>
      <c r="H30" s="58"/>
    </row>
    <row r="31" spans="1:8" x14ac:dyDescent="0.35">
      <c r="A31" s="17" t="s">
        <v>1478</v>
      </c>
      <c r="B31" s="30" t="s">
        <v>890</v>
      </c>
      <c r="C31" s="38" t="s">
        <v>249</v>
      </c>
      <c r="D31" s="75" t="s">
        <v>249</v>
      </c>
      <c r="E31" s="41"/>
      <c r="F31" s="43"/>
      <c r="G31" s="43"/>
      <c r="H31" s="58"/>
    </row>
    <row r="32" spans="1:8" x14ac:dyDescent="0.35">
      <c r="A32" s="17" t="s">
        <v>1479</v>
      </c>
      <c r="B32" s="30" t="s">
        <v>890</v>
      </c>
      <c r="C32" s="38" t="s">
        <v>249</v>
      </c>
      <c r="D32" s="75" t="s">
        <v>249</v>
      </c>
      <c r="E32" s="41"/>
      <c r="F32" s="43"/>
      <c r="G32" s="43"/>
      <c r="H32" s="58"/>
    </row>
    <row r="33" spans="1:8" x14ac:dyDescent="0.35">
      <c r="A33" s="17" t="s">
        <v>1480</v>
      </c>
      <c r="B33" s="30" t="s">
        <v>890</v>
      </c>
      <c r="C33" s="38" t="s">
        <v>249</v>
      </c>
      <c r="D33" s="75" t="s">
        <v>249</v>
      </c>
      <c r="E33" s="41"/>
      <c r="F33" s="43"/>
      <c r="G33" s="43"/>
      <c r="H33" s="58"/>
    </row>
    <row r="34" spans="1:8" x14ac:dyDescent="0.35">
      <c r="A34" s="17" t="s">
        <v>1481</v>
      </c>
      <c r="B34" s="30" t="s">
        <v>890</v>
      </c>
      <c r="C34" s="38" t="s">
        <v>249</v>
      </c>
      <c r="D34" s="75" t="s">
        <v>249</v>
      </c>
      <c r="E34" s="41"/>
      <c r="F34" s="43"/>
      <c r="G34" s="43"/>
      <c r="H34" s="58"/>
    </row>
    <row r="35" spans="1:8" x14ac:dyDescent="0.35">
      <c r="A35" s="17" t="s">
        <v>1482</v>
      </c>
      <c r="B35" s="30" t="s">
        <v>890</v>
      </c>
      <c r="C35" s="38" t="s">
        <v>249</v>
      </c>
      <c r="D35" s="75" t="s">
        <v>249</v>
      </c>
      <c r="E35" s="41"/>
      <c r="F35" s="43"/>
      <c r="G35" s="43"/>
      <c r="H35" s="58"/>
    </row>
    <row r="36" spans="1:8" x14ac:dyDescent="0.35">
      <c r="A36" s="17" t="s">
        <v>1483</v>
      </c>
      <c r="B36" s="30" t="s">
        <v>890</v>
      </c>
      <c r="C36" s="38" t="s">
        <v>249</v>
      </c>
      <c r="D36" s="75" t="s">
        <v>249</v>
      </c>
      <c r="E36" s="41"/>
      <c r="F36" s="43"/>
      <c r="G36" s="43"/>
      <c r="H36" s="58"/>
    </row>
    <row r="37" spans="1:8" x14ac:dyDescent="0.35">
      <c r="A37" s="17" t="s">
        <v>1484</v>
      </c>
      <c r="B37" s="45" t="s">
        <v>314</v>
      </c>
      <c r="C37" s="46">
        <v>0</v>
      </c>
      <c r="D37" s="42">
        <v>0</v>
      </c>
      <c r="E37" s="41"/>
      <c r="F37" s="47">
        <v>0</v>
      </c>
      <c r="G37" s="47">
        <v>0</v>
      </c>
      <c r="H37" s="58"/>
    </row>
    <row r="38" spans="1:8" x14ac:dyDescent="0.35">
      <c r="A38" s="34"/>
      <c r="B38" s="35" t="s">
        <v>1485</v>
      </c>
      <c r="C38" s="34" t="s">
        <v>278</v>
      </c>
      <c r="D38" s="34"/>
      <c r="E38" s="36"/>
      <c r="F38" s="34" t="s">
        <v>1465</v>
      </c>
      <c r="G38" s="34"/>
      <c r="H38" s="58"/>
    </row>
    <row r="39" spans="1:8" x14ac:dyDescent="0.35">
      <c r="A39" s="17" t="s">
        <v>1486</v>
      </c>
      <c r="B39" s="30" t="s">
        <v>1487</v>
      </c>
      <c r="C39" s="38" t="s">
        <v>249</v>
      </c>
      <c r="E39" s="81"/>
      <c r="F39" s="43"/>
      <c r="G39" s="42"/>
      <c r="H39" s="58"/>
    </row>
    <row r="40" spans="1:8" x14ac:dyDescent="0.35">
      <c r="A40" s="17" t="s">
        <v>1488</v>
      </c>
      <c r="B40" s="30" t="s">
        <v>1489</v>
      </c>
      <c r="C40" s="38" t="s">
        <v>249</v>
      </c>
      <c r="E40" s="81"/>
      <c r="F40" s="43"/>
      <c r="G40" s="42"/>
      <c r="H40" s="58"/>
    </row>
    <row r="41" spans="1:8" x14ac:dyDescent="0.35">
      <c r="A41" s="17" t="s">
        <v>1490</v>
      </c>
      <c r="B41" s="30" t="s">
        <v>312</v>
      </c>
      <c r="C41" s="38" t="s">
        <v>249</v>
      </c>
      <c r="E41" s="41"/>
      <c r="F41" s="43"/>
      <c r="G41" s="42"/>
      <c r="H41" s="58"/>
    </row>
    <row r="42" spans="1:8" x14ac:dyDescent="0.35">
      <c r="A42" s="17" t="s">
        <v>1491</v>
      </c>
      <c r="B42" s="45" t="s">
        <v>314</v>
      </c>
      <c r="C42" s="46">
        <v>0</v>
      </c>
      <c r="D42" s="30"/>
      <c r="E42" s="41"/>
      <c r="F42" s="47">
        <v>0</v>
      </c>
      <c r="G42" s="42"/>
      <c r="H42" s="58"/>
    </row>
    <row r="43" spans="1:8" x14ac:dyDescent="0.35">
      <c r="A43" s="17" t="s">
        <v>1492</v>
      </c>
      <c r="B43" s="45"/>
      <c r="C43" s="30"/>
      <c r="D43" s="30"/>
      <c r="E43" s="41"/>
      <c r="F43" s="49"/>
      <c r="G43" s="42"/>
      <c r="H43" s="58"/>
    </row>
    <row r="44" spans="1:8" x14ac:dyDescent="0.35">
      <c r="A44" s="17" t="s">
        <v>1493</v>
      </c>
      <c r="B44" s="45"/>
      <c r="C44" s="30"/>
      <c r="D44" s="30"/>
      <c r="E44" s="41"/>
      <c r="F44" s="49"/>
      <c r="G44" s="42"/>
      <c r="H44" s="58"/>
    </row>
    <row r="45" spans="1:8" x14ac:dyDescent="0.35">
      <c r="A45" s="17" t="s">
        <v>1494</v>
      </c>
      <c r="B45" s="30"/>
      <c r="E45" s="41"/>
      <c r="F45" s="44"/>
      <c r="G45" s="42"/>
      <c r="H45" s="58"/>
    </row>
    <row r="46" spans="1:8" x14ac:dyDescent="0.35">
      <c r="A46" s="17" t="s">
        <v>1495</v>
      </c>
      <c r="B46" s="30"/>
      <c r="E46" s="41"/>
      <c r="F46" s="44"/>
      <c r="G46" s="42"/>
      <c r="H46" s="58"/>
    </row>
    <row r="47" spans="1:8" x14ac:dyDescent="0.35">
      <c r="A47" s="17" t="s">
        <v>1496</v>
      </c>
      <c r="B47" s="30"/>
      <c r="E47" s="41"/>
      <c r="F47" s="44"/>
      <c r="G47" s="42"/>
      <c r="H47" s="58"/>
    </row>
    <row r="48" spans="1:8" x14ac:dyDescent="0.35">
      <c r="A48" s="34"/>
      <c r="B48" s="35" t="s">
        <v>801</v>
      </c>
      <c r="C48" s="34" t="s">
        <v>1465</v>
      </c>
      <c r="D48" s="34"/>
      <c r="E48" s="36"/>
      <c r="F48" s="37"/>
      <c r="G48" s="37"/>
      <c r="H48" s="58"/>
    </row>
    <row r="49" spans="1:8" x14ac:dyDescent="0.35">
      <c r="A49" s="17" t="s">
        <v>1497</v>
      </c>
      <c r="B49" s="316" t="s">
        <v>803</v>
      </c>
      <c r="C49" s="388">
        <v>0</v>
      </c>
      <c r="G49" s="17"/>
      <c r="H49" s="58"/>
    </row>
    <row r="50" spans="1:8" x14ac:dyDescent="0.35">
      <c r="A50" s="17" t="s">
        <v>1498</v>
      </c>
      <c r="B50" s="17" t="s">
        <v>805</v>
      </c>
      <c r="C50" s="40" t="s">
        <v>249</v>
      </c>
      <c r="G50" s="17"/>
      <c r="H50" s="58"/>
    </row>
    <row r="51" spans="1:8" x14ac:dyDescent="0.35">
      <c r="A51" s="17" t="s">
        <v>1499</v>
      </c>
      <c r="B51" s="17" t="s">
        <v>807</v>
      </c>
      <c r="C51" s="40" t="s">
        <v>249</v>
      </c>
      <c r="G51" s="17"/>
      <c r="H51" s="58"/>
    </row>
    <row r="52" spans="1:8" x14ac:dyDescent="0.35">
      <c r="A52" s="17" t="s">
        <v>1500</v>
      </c>
      <c r="B52" s="17" t="s">
        <v>809</v>
      </c>
      <c r="C52" s="40" t="s">
        <v>249</v>
      </c>
      <c r="G52" s="17"/>
      <c r="H52" s="58"/>
    </row>
    <row r="53" spans="1:8" x14ac:dyDescent="0.35">
      <c r="A53" s="17" t="s">
        <v>1501</v>
      </c>
      <c r="B53" s="17" t="s">
        <v>811</v>
      </c>
      <c r="C53" s="40" t="s">
        <v>249</v>
      </c>
      <c r="G53" s="17"/>
      <c r="H53" s="58"/>
    </row>
    <row r="54" spans="1:8" x14ac:dyDescent="0.35">
      <c r="A54" s="17" t="s">
        <v>1502</v>
      </c>
      <c r="B54" s="17" t="s">
        <v>813</v>
      </c>
      <c r="C54" s="40" t="s">
        <v>249</v>
      </c>
      <c r="G54" s="17"/>
      <c r="H54" s="58"/>
    </row>
    <row r="55" spans="1:8" x14ac:dyDescent="0.35">
      <c r="A55" s="17" t="s">
        <v>1503</v>
      </c>
      <c r="B55" s="17" t="s">
        <v>815</v>
      </c>
      <c r="C55" s="40" t="s">
        <v>249</v>
      </c>
      <c r="G55" s="17"/>
      <c r="H55" s="58"/>
    </row>
    <row r="56" spans="1:8" x14ac:dyDescent="0.35">
      <c r="A56" s="17" t="s">
        <v>1504</v>
      </c>
      <c r="B56" s="17" t="s">
        <v>817</v>
      </c>
      <c r="C56" s="40" t="s">
        <v>249</v>
      </c>
      <c r="G56" s="17"/>
      <c r="H56" s="58"/>
    </row>
    <row r="57" spans="1:8" x14ac:dyDescent="0.35">
      <c r="A57" s="17" t="s">
        <v>1505</v>
      </c>
      <c r="B57" s="17" t="s">
        <v>819</v>
      </c>
      <c r="C57" s="40" t="s">
        <v>249</v>
      </c>
      <c r="G57" s="17"/>
      <c r="H57" s="58"/>
    </row>
    <row r="58" spans="1:8" x14ac:dyDescent="0.35">
      <c r="A58" s="17" t="s">
        <v>1506</v>
      </c>
      <c r="B58" s="17" t="s">
        <v>821</v>
      </c>
      <c r="C58" s="40" t="s">
        <v>249</v>
      </c>
      <c r="G58" s="17"/>
      <c r="H58" s="58"/>
    </row>
    <row r="59" spans="1:8" x14ac:dyDescent="0.35">
      <c r="A59" s="17" t="s">
        <v>1507</v>
      </c>
      <c r="B59" s="17" t="s">
        <v>823</v>
      </c>
      <c r="C59" s="40" t="s">
        <v>249</v>
      </c>
      <c r="G59" s="17"/>
      <c r="H59" s="58"/>
    </row>
    <row r="60" spans="1:8" x14ac:dyDescent="0.35">
      <c r="A60" s="17" t="s">
        <v>1508</v>
      </c>
      <c r="B60" s="17" t="s">
        <v>825</v>
      </c>
      <c r="C60" s="40" t="s">
        <v>249</v>
      </c>
      <c r="G60" s="17"/>
      <c r="H60" s="58"/>
    </row>
    <row r="61" spans="1:8" x14ac:dyDescent="0.35">
      <c r="A61" s="17" t="s">
        <v>1509</v>
      </c>
      <c r="B61" s="17" t="s">
        <v>827</v>
      </c>
      <c r="C61" s="40" t="s">
        <v>249</v>
      </c>
      <c r="G61" s="17"/>
      <c r="H61" s="58"/>
    </row>
    <row r="62" spans="1:8" x14ac:dyDescent="0.35">
      <c r="A62" s="17" t="s">
        <v>1510</v>
      </c>
      <c r="B62" s="17" t="s">
        <v>829</v>
      </c>
      <c r="C62" s="40" t="s">
        <v>249</v>
      </c>
      <c r="G62" s="17"/>
      <c r="H62" s="58"/>
    </row>
    <row r="63" spans="1:8" x14ac:dyDescent="0.35">
      <c r="A63" s="17" t="s">
        <v>1511</v>
      </c>
      <c r="B63" s="17" t="s">
        <v>831</v>
      </c>
      <c r="C63" s="40" t="s">
        <v>249</v>
      </c>
      <c r="G63" s="17"/>
      <c r="H63" s="58"/>
    </row>
    <row r="64" spans="1:8" x14ac:dyDescent="0.35">
      <c r="A64" s="17" t="s">
        <v>1512</v>
      </c>
      <c r="B64" s="17" t="s">
        <v>833</v>
      </c>
      <c r="C64" s="40" t="s">
        <v>249</v>
      </c>
      <c r="G64" s="17"/>
      <c r="H64" s="58"/>
    </row>
    <row r="65" spans="1:8" x14ac:dyDescent="0.35">
      <c r="A65" s="17" t="s">
        <v>1513</v>
      </c>
      <c r="B65" s="17" t="s">
        <v>835</v>
      </c>
      <c r="C65" s="40" t="s">
        <v>249</v>
      </c>
      <c r="G65" s="17"/>
      <c r="H65" s="58"/>
    </row>
    <row r="66" spans="1:8" x14ac:dyDescent="0.35">
      <c r="A66" s="17" t="s">
        <v>1514</v>
      </c>
      <c r="B66" s="17" t="s">
        <v>837</v>
      </c>
      <c r="C66" s="40" t="s">
        <v>249</v>
      </c>
      <c r="G66" s="17"/>
      <c r="H66" s="58"/>
    </row>
    <row r="67" spans="1:8" x14ac:dyDescent="0.35">
      <c r="A67" s="17" t="s">
        <v>1515</v>
      </c>
      <c r="B67" s="17" t="s">
        <v>839</v>
      </c>
      <c r="C67" s="40" t="s">
        <v>249</v>
      </c>
      <c r="G67" s="17"/>
      <c r="H67" s="58"/>
    </row>
    <row r="68" spans="1:8" x14ac:dyDescent="0.35">
      <c r="A68" s="17" t="s">
        <v>1516</v>
      </c>
      <c r="B68" s="17" t="s">
        <v>841</v>
      </c>
      <c r="C68" s="40" t="s">
        <v>249</v>
      </c>
      <c r="G68" s="17"/>
      <c r="H68" s="58"/>
    </row>
    <row r="69" spans="1:8" x14ac:dyDescent="0.35">
      <c r="A69" s="17" t="s">
        <v>1517</v>
      </c>
      <c r="B69" s="17" t="s">
        <v>843</v>
      </c>
      <c r="C69" s="40" t="s">
        <v>249</v>
      </c>
      <c r="G69" s="17"/>
      <c r="H69" s="58"/>
    </row>
    <row r="70" spans="1:8" x14ac:dyDescent="0.35">
      <c r="A70" s="17" t="s">
        <v>1518</v>
      </c>
      <c r="B70" s="17" t="s">
        <v>845</v>
      </c>
      <c r="C70" s="40" t="s">
        <v>249</v>
      </c>
      <c r="G70" s="17"/>
      <c r="H70" s="58"/>
    </row>
    <row r="71" spans="1:8" x14ac:dyDescent="0.35">
      <c r="A71" s="17" t="s">
        <v>1519</v>
      </c>
      <c r="B71" s="17" t="s">
        <v>847</v>
      </c>
      <c r="C71" s="40" t="s">
        <v>249</v>
      </c>
      <c r="G71" s="17"/>
      <c r="H71" s="58"/>
    </row>
    <row r="72" spans="1:8" x14ac:dyDescent="0.35">
      <c r="A72" s="17" t="s">
        <v>1520</v>
      </c>
      <c r="B72" s="17" t="s">
        <v>849</v>
      </c>
      <c r="C72" s="40" t="s">
        <v>249</v>
      </c>
      <c r="G72" s="17"/>
      <c r="H72" s="58"/>
    </row>
    <row r="73" spans="1:8" x14ac:dyDescent="0.35">
      <c r="A73" s="17" t="s">
        <v>1521</v>
      </c>
      <c r="B73" s="17" t="s">
        <v>851</v>
      </c>
      <c r="C73" s="40" t="s">
        <v>249</v>
      </c>
      <c r="G73" s="17"/>
      <c r="H73" s="58"/>
    </row>
    <row r="74" spans="1:8" x14ac:dyDescent="0.35">
      <c r="A74" s="17" t="s">
        <v>1522</v>
      </c>
      <c r="B74" s="17" t="s">
        <v>853</v>
      </c>
      <c r="C74" s="40" t="s">
        <v>249</v>
      </c>
      <c r="G74" s="17"/>
      <c r="H74" s="58"/>
    </row>
    <row r="75" spans="1:8" x14ac:dyDescent="0.35">
      <c r="A75" s="17" t="s">
        <v>1523</v>
      </c>
      <c r="B75" s="17" t="s">
        <v>855</v>
      </c>
      <c r="C75" s="40" t="s">
        <v>249</v>
      </c>
      <c r="G75" s="17"/>
      <c r="H75" s="58"/>
    </row>
    <row r="76" spans="1:8" x14ac:dyDescent="0.35">
      <c r="A76" s="17" t="s">
        <v>1524</v>
      </c>
      <c r="B76" s="17" t="s">
        <v>857</v>
      </c>
      <c r="C76" s="40" t="s">
        <v>249</v>
      </c>
      <c r="G76" s="17"/>
      <c r="H76" s="58"/>
    </row>
    <row r="77" spans="1:8" x14ac:dyDescent="0.35">
      <c r="A77" s="17" t="s">
        <v>1525</v>
      </c>
      <c r="B77" s="316" t="s">
        <v>513</v>
      </c>
      <c r="C77" s="388">
        <v>0</v>
      </c>
      <c r="G77" s="17"/>
      <c r="H77" s="58"/>
    </row>
    <row r="78" spans="1:8" x14ac:dyDescent="0.35">
      <c r="A78" s="17" t="s">
        <v>1526</v>
      </c>
      <c r="B78" s="17" t="s">
        <v>860</v>
      </c>
      <c r="C78" s="40" t="s">
        <v>249</v>
      </c>
      <c r="G78" s="17"/>
      <c r="H78" s="58"/>
    </row>
    <row r="79" spans="1:8" x14ac:dyDescent="0.35">
      <c r="A79" s="17" t="s">
        <v>1527</v>
      </c>
      <c r="B79" s="17" t="s">
        <v>862</v>
      </c>
      <c r="C79" s="40" t="s">
        <v>249</v>
      </c>
      <c r="G79" s="17"/>
      <c r="H79" s="58"/>
    </row>
    <row r="80" spans="1:8" x14ac:dyDescent="0.35">
      <c r="A80" s="17" t="s">
        <v>1528</v>
      </c>
      <c r="B80" s="17" t="s">
        <v>864</v>
      </c>
      <c r="C80" s="40" t="s">
        <v>249</v>
      </c>
      <c r="G80" s="17"/>
      <c r="H80" s="58"/>
    </row>
    <row r="81" spans="1:8" x14ac:dyDescent="0.35">
      <c r="A81" s="17" t="s">
        <v>1529</v>
      </c>
      <c r="B81" s="316" t="s">
        <v>312</v>
      </c>
      <c r="C81" s="388">
        <v>0</v>
      </c>
      <c r="G81" s="17"/>
      <c r="H81" s="58"/>
    </row>
    <row r="82" spans="1:8" x14ac:dyDescent="0.35">
      <c r="A82" s="17" t="s">
        <v>1530</v>
      </c>
      <c r="B82" s="30" t="s">
        <v>515</v>
      </c>
      <c r="C82" s="40" t="s">
        <v>249</v>
      </c>
      <c r="G82" s="17"/>
      <c r="H82" s="58"/>
    </row>
    <row r="83" spans="1:8" x14ac:dyDescent="0.35">
      <c r="A83" s="17" t="s">
        <v>1531</v>
      </c>
      <c r="B83" s="17" t="s">
        <v>868</v>
      </c>
      <c r="C83" s="40" t="s">
        <v>249</v>
      </c>
      <c r="G83" s="17"/>
      <c r="H83" s="58"/>
    </row>
    <row r="84" spans="1:8" x14ac:dyDescent="0.35">
      <c r="A84" s="17" t="s">
        <v>1532</v>
      </c>
      <c r="B84" s="30" t="s">
        <v>517</v>
      </c>
      <c r="C84" s="40" t="s">
        <v>249</v>
      </c>
      <c r="G84" s="17"/>
      <c r="H84" s="58"/>
    </row>
    <row r="85" spans="1:8" x14ac:dyDescent="0.35">
      <c r="A85" s="17" t="s">
        <v>1533</v>
      </c>
      <c r="B85" s="30" t="s">
        <v>519</v>
      </c>
      <c r="C85" s="40" t="s">
        <v>249</v>
      </c>
      <c r="G85" s="17"/>
      <c r="H85" s="58"/>
    </row>
    <row r="86" spans="1:8" x14ac:dyDescent="0.35">
      <c r="A86" s="17" t="s">
        <v>1534</v>
      </c>
      <c r="B86" s="30" t="s">
        <v>521</v>
      </c>
      <c r="C86" s="40" t="s">
        <v>249</v>
      </c>
      <c r="G86" s="17"/>
      <c r="H86" s="58"/>
    </row>
    <row r="87" spans="1:8" x14ac:dyDescent="0.35">
      <c r="A87" s="17" t="s">
        <v>1535</v>
      </c>
      <c r="B87" s="30" t="s">
        <v>523</v>
      </c>
      <c r="C87" s="40" t="s">
        <v>249</v>
      </c>
      <c r="G87" s="17"/>
      <c r="H87" s="58"/>
    </row>
    <row r="88" spans="1:8" x14ac:dyDescent="0.35">
      <c r="A88" s="17" t="s">
        <v>1536</v>
      </c>
      <c r="B88" s="30" t="s">
        <v>525</v>
      </c>
      <c r="C88" s="40" t="s">
        <v>249</v>
      </c>
      <c r="G88" s="17"/>
      <c r="H88" s="58"/>
    </row>
    <row r="89" spans="1:8" x14ac:dyDescent="0.35">
      <c r="A89" s="17" t="s">
        <v>1537</v>
      </c>
      <c r="B89" s="30" t="s">
        <v>527</v>
      </c>
      <c r="C89" s="40" t="s">
        <v>249</v>
      </c>
      <c r="G89" s="17"/>
      <c r="H89" s="58"/>
    </row>
    <row r="90" spans="1:8" x14ac:dyDescent="0.35">
      <c r="A90" s="17" t="s">
        <v>1538</v>
      </c>
      <c r="B90" s="30" t="s">
        <v>529</v>
      </c>
      <c r="C90" s="40" t="s">
        <v>249</v>
      </c>
      <c r="G90" s="17"/>
      <c r="H90" s="58"/>
    </row>
    <row r="91" spans="1:8" x14ac:dyDescent="0.35">
      <c r="A91" s="17" t="s">
        <v>1539</v>
      </c>
      <c r="B91" s="30" t="s">
        <v>531</v>
      </c>
      <c r="C91" s="40" t="s">
        <v>249</v>
      </c>
      <c r="G91" s="17"/>
      <c r="H91" s="58"/>
    </row>
    <row r="92" spans="1:8" x14ac:dyDescent="0.35">
      <c r="A92" s="17" t="s">
        <v>1540</v>
      </c>
      <c r="B92" s="30" t="s">
        <v>312</v>
      </c>
      <c r="C92" s="40" t="s">
        <v>249</v>
      </c>
      <c r="G92" s="17"/>
      <c r="H92" s="58"/>
    </row>
    <row r="93" spans="1:8" x14ac:dyDescent="0.35">
      <c r="A93" s="17" t="s">
        <v>1541</v>
      </c>
      <c r="B93" s="48" t="s">
        <v>316</v>
      </c>
      <c r="C93" s="40"/>
      <c r="G93" s="17"/>
      <c r="H93" s="58"/>
    </row>
    <row r="94" spans="1:8" x14ac:dyDescent="0.35">
      <c r="A94" s="17" t="s">
        <v>1542</v>
      </c>
      <c r="B94" s="48" t="s">
        <v>316</v>
      </c>
      <c r="C94" s="40"/>
      <c r="G94" s="17"/>
      <c r="H94" s="58"/>
    </row>
    <row r="95" spans="1:8" x14ac:dyDescent="0.35">
      <c r="A95" s="17" t="s">
        <v>1543</v>
      </c>
      <c r="B95" s="48" t="s">
        <v>316</v>
      </c>
      <c r="C95" s="40"/>
      <c r="G95" s="17"/>
      <c r="H95" s="58"/>
    </row>
    <row r="96" spans="1:8" x14ac:dyDescent="0.35">
      <c r="A96" s="17" t="s">
        <v>1544</v>
      </c>
      <c r="B96" s="48" t="s">
        <v>316</v>
      </c>
      <c r="C96" s="40"/>
      <c r="G96" s="17"/>
      <c r="H96" s="58"/>
    </row>
    <row r="97" spans="1:8" x14ac:dyDescent="0.35">
      <c r="A97" s="17" t="s">
        <v>1545</v>
      </c>
      <c r="B97" s="48" t="s">
        <v>316</v>
      </c>
      <c r="C97" s="40"/>
      <c r="G97" s="17"/>
      <c r="H97" s="58"/>
    </row>
    <row r="98" spans="1:8" x14ac:dyDescent="0.35">
      <c r="A98" s="17" t="s">
        <v>1546</v>
      </c>
      <c r="B98" s="48" t="s">
        <v>316</v>
      </c>
      <c r="C98" s="40"/>
      <c r="G98" s="17"/>
      <c r="H98" s="58"/>
    </row>
    <row r="99" spans="1:8" x14ac:dyDescent="0.35">
      <c r="A99" s="17" t="s">
        <v>1547</v>
      </c>
      <c r="B99" s="48" t="s">
        <v>316</v>
      </c>
      <c r="C99" s="40"/>
      <c r="G99" s="17"/>
      <c r="H99" s="58"/>
    </row>
    <row r="100" spans="1:8" x14ac:dyDescent="0.35">
      <c r="A100" s="17" t="s">
        <v>1548</v>
      </c>
      <c r="B100" s="48" t="s">
        <v>316</v>
      </c>
      <c r="C100" s="40"/>
      <c r="G100" s="17"/>
      <c r="H100" s="58"/>
    </row>
    <row r="101" spans="1:8" x14ac:dyDescent="0.35">
      <c r="A101" s="17" t="s">
        <v>1549</v>
      </c>
      <c r="B101" s="48" t="s">
        <v>316</v>
      </c>
      <c r="C101" s="40"/>
      <c r="G101" s="17"/>
      <c r="H101" s="58"/>
    </row>
    <row r="102" spans="1:8" x14ac:dyDescent="0.35">
      <c r="A102" s="17" t="s">
        <v>1550</v>
      </c>
      <c r="B102" s="48" t="s">
        <v>316</v>
      </c>
      <c r="C102" s="40"/>
      <c r="G102" s="17"/>
      <c r="H102" s="58"/>
    </row>
    <row r="103" spans="1:8" x14ac:dyDescent="0.35">
      <c r="A103" s="34"/>
      <c r="B103" s="82" t="s">
        <v>888</v>
      </c>
      <c r="C103" s="83" t="s">
        <v>1465</v>
      </c>
      <c r="D103" s="34"/>
      <c r="E103" s="36"/>
      <c r="F103" s="34"/>
      <c r="G103" s="37"/>
      <c r="H103" s="58"/>
    </row>
    <row r="104" spans="1:8" x14ac:dyDescent="0.35">
      <c r="A104" s="17" t="s">
        <v>1551</v>
      </c>
      <c r="B104" s="30" t="s">
        <v>890</v>
      </c>
      <c r="C104" s="40" t="s">
        <v>249</v>
      </c>
      <c r="G104" s="17"/>
      <c r="H104" s="58"/>
    </row>
    <row r="105" spans="1:8" x14ac:dyDescent="0.35">
      <c r="A105" s="17" t="s">
        <v>1552</v>
      </c>
      <c r="B105" s="30" t="s">
        <v>890</v>
      </c>
      <c r="C105" s="40" t="s">
        <v>249</v>
      </c>
      <c r="G105" s="17"/>
      <c r="H105" s="58"/>
    </row>
    <row r="106" spans="1:8" x14ac:dyDescent="0.35">
      <c r="A106" s="17" t="s">
        <v>1553</v>
      </c>
      <c r="B106" s="30" t="s">
        <v>890</v>
      </c>
      <c r="C106" s="40" t="s">
        <v>249</v>
      </c>
      <c r="G106" s="17"/>
      <c r="H106" s="58"/>
    </row>
    <row r="107" spans="1:8" x14ac:dyDescent="0.35">
      <c r="A107" s="17" t="s">
        <v>1554</v>
      </c>
      <c r="B107" s="30" t="s">
        <v>890</v>
      </c>
      <c r="C107" s="40" t="s">
        <v>249</v>
      </c>
      <c r="G107" s="17"/>
      <c r="H107" s="58"/>
    </row>
    <row r="108" spans="1:8" x14ac:dyDescent="0.35">
      <c r="A108" s="17" t="s">
        <v>1555</v>
      </c>
      <c r="B108" s="30" t="s">
        <v>890</v>
      </c>
      <c r="C108" s="40" t="s">
        <v>249</v>
      </c>
      <c r="G108" s="17"/>
      <c r="H108" s="58"/>
    </row>
    <row r="109" spans="1:8" x14ac:dyDescent="0.35">
      <c r="A109" s="17" t="s">
        <v>1556</v>
      </c>
      <c r="B109" s="30" t="s">
        <v>890</v>
      </c>
      <c r="C109" s="40" t="s">
        <v>249</v>
      </c>
      <c r="G109" s="17"/>
      <c r="H109" s="58"/>
    </row>
    <row r="110" spans="1:8" x14ac:dyDescent="0.35">
      <c r="A110" s="17" t="s">
        <v>1557</v>
      </c>
      <c r="B110" s="30" t="s">
        <v>890</v>
      </c>
      <c r="C110" s="40" t="s">
        <v>249</v>
      </c>
      <c r="G110" s="17"/>
      <c r="H110" s="58"/>
    </row>
    <row r="111" spans="1:8" x14ac:dyDescent="0.35">
      <c r="A111" s="17" t="s">
        <v>1558</v>
      </c>
      <c r="B111" s="30" t="s">
        <v>890</v>
      </c>
      <c r="C111" s="40" t="s">
        <v>249</v>
      </c>
      <c r="G111" s="17"/>
      <c r="H111" s="58"/>
    </row>
    <row r="112" spans="1:8" x14ac:dyDescent="0.35">
      <c r="A112" s="17" t="s">
        <v>1559</v>
      </c>
      <c r="B112" s="30" t="s">
        <v>890</v>
      </c>
      <c r="C112" s="40" t="s">
        <v>249</v>
      </c>
      <c r="G112" s="17"/>
      <c r="H112" s="58"/>
    </row>
    <row r="113" spans="1:8" x14ac:dyDescent="0.35">
      <c r="A113" s="17" t="s">
        <v>1560</v>
      </c>
      <c r="B113" s="30" t="s">
        <v>890</v>
      </c>
      <c r="C113" s="40" t="s">
        <v>249</v>
      </c>
      <c r="G113" s="17"/>
      <c r="H113" s="58"/>
    </row>
    <row r="114" spans="1:8" x14ac:dyDescent="0.35">
      <c r="A114" s="17" t="s">
        <v>1561</v>
      </c>
      <c r="B114" s="30" t="s">
        <v>890</v>
      </c>
      <c r="C114" s="40" t="s">
        <v>249</v>
      </c>
      <c r="G114" s="17"/>
      <c r="H114" s="58"/>
    </row>
    <row r="115" spans="1:8" x14ac:dyDescent="0.35">
      <c r="A115" s="17" t="s">
        <v>1562</v>
      </c>
      <c r="B115" s="30" t="s">
        <v>890</v>
      </c>
      <c r="C115" s="40" t="s">
        <v>249</v>
      </c>
      <c r="G115" s="17"/>
      <c r="H115" s="58"/>
    </row>
    <row r="116" spans="1:8" x14ac:dyDescent="0.35">
      <c r="A116" s="17" t="s">
        <v>1563</v>
      </c>
      <c r="B116" s="30" t="s">
        <v>890</v>
      </c>
      <c r="C116" s="40" t="s">
        <v>249</v>
      </c>
      <c r="G116" s="17"/>
      <c r="H116" s="58"/>
    </row>
    <row r="117" spans="1:8" x14ac:dyDescent="0.35">
      <c r="A117" s="17" t="s">
        <v>1564</v>
      </c>
      <c r="B117" s="30" t="s">
        <v>890</v>
      </c>
      <c r="C117" s="40" t="s">
        <v>249</v>
      </c>
      <c r="G117" s="17"/>
      <c r="H117" s="58"/>
    </row>
    <row r="118" spans="1:8" x14ac:dyDescent="0.35">
      <c r="A118" s="17" t="s">
        <v>1565</v>
      </c>
      <c r="B118" s="30" t="s">
        <v>890</v>
      </c>
      <c r="C118" s="40" t="s">
        <v>249</v>
      </c>
      <c r="G118" s="17"/>
      <c r="H118" s="58"/>
    </row>
    <row r="119" spans="1:8" x14ac:dyDescent="0.35">
      <c r="A119" s="17" t="s">
        <v>1566</v>
      </c>
      <c r="B119" s="30" t="s">
        <v>890</v>
      </c>
      <c r="C119" s="40" t="s">
        <v>249</v>
      </c>
      <c r="G119" s="17"/>
      <c r="H119" s="58"/>
    </row>
    <row r="120" spans="1:8" x14ac:dyDescent="0.35">
      <c r="A120" s="17" t="s">
        <v>1567</v>
      </c>
      <c r="B120" s="30" t="s">
        <v>890</v>
      </c>
      <c r="C120" s="40" t="s">
        <v>249</v>
      </c>
      <c r="G120" s="17"/>
      <c r="H120" s="58"/>
    </row>
    <row r="121" spans="1:8" x14ac:dyDescent="0.35">
      <c r="A121" s="17" t="s">
        <v>1568</v>
      </c>
      <c r="B121" s="30" t="s">
        <v>890</v>
      </c>
      <c r="C121" s="40" t="s">
        <v>249</v>
      </c>
      <c r="G121" s="17"/>
      <c r="H121" s="58"/>
    </row>
    <row r="122" spans="1:8" x14ac:dyDescent="0.35">
      <c r="A122" s="17" t="s">
        <v>1569</v>
      </c>
      <c r="B122" s="30" t="s">
        <v>890</v>
      </c>
      <c r="C122" s="40" t="s">
        <v>249</v>
      </c>
      <c r="G122" s="17"/>
      <c r="H122" s="58"/>
    </row>
    <row r="123" spans="1:8" x14ac:dyDescent="0.35">
      <c r="A123" s="17" t="s">
        <v>1570</v>
      </c>
      <c r="B123" s="30" t="s">
        <v>890</v>
      </c>
      <c r="C123" s="40" t="s">
        <v>249</v>
      </c>
      <c r="G123" s="17"/>
      <c r="H123" s="58"/>
    </row>
    <row r="124" spans="1:8" x14ac:dyDescent="0.35">
      <c r="A124" s="17" t="s">
        <v>1571</v>
      </c>
      <c r="B124" s="30" t="s">
        <v>890</v>
      </c>
      <c r="C124" s="40" t="s">
        <v>249</v>
      </c>
      <c r="G124" s="17"/>
      <c r="H124" s="58"/>
    </row>
    <row r="125" spans="1:8" x14ac:dyDescent="0.35">
      <c r="A125" s="17" t="s">
        <v>1572</v>
      </c>
      <c r="B125" s="30" t="s">
        <v>890</v>
      </c>
      <c r="C125" s="40" t="s">
        <v>249</v>
      </c>
      <c r="G125" s="17"/>
      <c r="H125" s="58"/>
    </row>
    <row r="126" spans="1:8" x14ac:dyDescent="0.35">
      <c r="A126" s="17" t="s">
        <v>1573</v>
      </c>
      <c r="B126" s="30" t="s">
        <v>890</v>
      </c>
      <c r="C126" s="40" t="s">
        <v>249</v>
      </c>
      <c r="G126" s="17"/>
      <c r="H126" s="58"/>
    </row>
    <row r="127" spans="1:8" x14ac:dyDescent="0.35">
      <c r="A127" s="17" t="s">
        <v>1574</v>
      </c>
      <c r="B127" s="30" t="s">
        <v>890</v>
      </c>
      <c r="C127" s="40" t="s">
        <v>249</v>
      </c>
      <c r="G127" s="17"/>
      <c r="H127" s="58"/>
    </row>
    <row r="128" spans="1:8" x14ac:dyDescent="0.35">
      <c r="A128" s="17" t="s">
        <v>1575</v>
      </c>
      <c r="B128" s="30" t="s">
        <v>890</v>
      </c>
      <c r="C128" s="17" t="s">
        <v>249</v>
      </c>
      <c r="G128" s="17"/>
      <c r="H128" s="58"/>
    </row>
    <row r="129" spans="1:8" x14ac:dyDescent="0.35">
      <c r="A129" s="34"/>
      <c r="B129" s="35" t="s">
        <v>902</v>
      </c>
      <c r="C129" s="34" t="s">
        <v>1465</v>
      </c>
      <c r="D129" s="34"/>
      <c r="E129" s="34"/>
      <c r="F129" s="37"/>
      <c r="G129" s="37"/>
      <c r="H129" s="58"/>
    </row>
    <row r="130" spans="1:8" x14ac:dyDescent="0.35">
      <c r="A130" s="17" t="s">
        <v>1576</v>
      </c>
      <c r="B130" s="17" t="s">
        <v>904</v>
      </c>
      <c r="C130" s="40" t="s">
        <v>249</v>
      </c>
      <c r="D130" s="58"/>
      <c r="E130" s="58"/>
      <c r="F130" s="58"/>
      <c r="G130" s="58"/>
      <c r="H130" s="58"/>
    </row>
    <row r="131" spans="1:8" x14ac:dyDescent="0.35">
      <c r="A131" s="17" t="s">
        <v>1577</v>
      </c>
      <c r="B131" s="17" t="s">
        <v>906</v>
      </c>
      <c r="C131" s="40" t="s">
        <v>249</v>
      </c>
      <c r="D131" s="58"/>
      <c r="E131" s="58"/>
      <c r="F131" s="58"/>
      <c r="G131" s="58"/>
      <c r="H131" s="58"/>
    </row>
    <row r="132" spans="1:8" x14ac:dyDescent="0.35">
      <c r="A132" s="17" t="s">
        <v>1578</v>
      </c>
      <c r="B132" s="17" t="s">
        <v>312</v>
      </c>
      <c r="C132" s="40" t="s">
        <v>249</v>
      </c>
      <c r="D132" s="58"/>
      <c r="E132" s="58"/>
      <c r="F132" s="58"/>
      <c r="G132" s="58"/>
      <c r="H132" s="58"/>
    </row>
    <row r="133" spans="1:8" x14ac:dyDescent="0.35">
      <c r="A133" s="17" t="s">
        <v>1579</v>
      </c>
      <c r="C133" s="40"/>
      <c r="D133" s="58"/>
      <c r="E133" s="58"/>
      <c r="F133" s="58"/>
      <c r="G133" s="58"/>
      <c r="H133" s="58"/>
    </row>
    <row r="134" spans="1:8" x14ac:dyDescent="0.35">
      <c r="A134" s="17" t="s">
        <v>1580</v>
      </c>
      <c r="C134" s="40"/>
      <c r="D134" s="58"/>
      <c r="E134" s="58"/>
      <c r="F134" s="58"/>
      <c r="G134" s="58"/>
      <c r="H134" s="58"/>
    </row>
    <row r="135" spans="1:8" x14ac:dyDescent="0.35">
      <c r="A135" s="17" t="s">
        <v>1581</v>
      </c>
      <c r="C135" s="40"/>
      <c r="D135" s="58"/>
      <c r="E135" s="58"/>
      <c r="F135" s="58"/>
      <c r="G135" s="58"/>
      <c r="H135" s="58"/>
    </row>
    <row r="136" spans="1:8" x14ac:dyDescent="0.35">
      <c r="A136" s="17" t="s">
        <v>1582</v>
      </c>
      <c r="C136" s="40"/>
      <c r="D136" s="58"/>
      <c r="E136" s="58"/>
      <c r="F136" s="58"/>
      <c r="G136" s="58"/>
      <c r="H136" s="58"/>
    </row>
    <row r="137" spans="1:8" x14ac:dyDescent="0.35">
      <c r="A137" s="34"/>
      <c r="B137" s="35" t="s">
        <v>914</v>
      </c>
      <c r="C137" s="34" t="s">
        <v>1465</v>
      </c>
      <c r="D137" s="34"/>
      <c r="E137" s="34"/>
      <c r="F137" s="37"/>
      <c r="G137" s="37"/>
      <c r="H137" s="58"/>
    </row>
    <row r="138" spans="1:8" x14ac:dyDescent="0.35">
      <c r="A138" s="17" t="s">
        <v>1583</v>
      </c>
      <c r="B138" s="17" t="s">
        <v>916</v>
      </c>
      <c r="C138" s="40" t="s">
        <v>249</v>
      </c>
      <c r="D138" s="81"/>
      <c r="E138" s="81"/>
      <c r="F138" s="41"/>
      <c r="G138" s="42"/>
      <c r="H138" s="58"/>
    </row>
    <row r="139" spans="1:8" x14ac:dyDescent="0.35">
      <c r="A139" s="17" t="s">
        <v>1584</v>
      </c>
      <c r="B139" s="17" t="s">
        <v>918</v>
      </c>
      <c r="C139" s="40" t="s">
        <v>249</v>
      </c>
      <c r="D139" s="81"/>
      <c r="E139" s="81"/>
      <c r="F139" s="41"/>
      <c r="G139" s="42"/>
      <c r="H139" s="58"/>
    </row>
    <row r="140" spans="1:8" x14ac:dyDescent="0.35">
      <c r="A140" s="17" t="s">
        <v>1585</v>
      </c>
      <c r="B140" s="17" t="s">
        <v>312</v>
      </c>
      <c r="C140" s="40" t="s">
        <v>249</v>
      </c>
      <c r="D140" s="81"/>
      <c r="E140" s="81"/>
      <c r="F140" s="41"/>
      <c r="G140" s="42"/>
      <c r="H140" s="58"/>
    </row>
    <row r="141" spans="1:8" x14ac:dyDescent="0.35">
      <c r="A141" s="17" t="s">
        <v>1586</v>
      </c>
      <c r="C141" s="40"/>
      <c r="D141" s="81"/>
      <c r="E141" s="81"/>
      <c r="F141" s="41"/>
      <c r="G141" s="42"/>
      <c r="H141" s="58"/>
    </row>
    <row r="142" spans="1:8" x14ac:dyDescent="0.35">
      <c r="A142" s="17" t="s">
        <v>1587</v>
      </c>
      <c r="C142" s="40"/>
      <c r="D142" s="81"/>
      <c r="E142" s="81"/>
      <c r="F142" s="41"/>
      <c r="G142" s="42"/>
      <c r="H142" s="58"/>
    </row>
    <row r="143" spans="1:8" x14ac:dyDescent="0.35">
      <c r="A143" s="17" t="s">
        <v>1588</v>
      </c>
      <c r="C143" s="40"/>
      <c r="D143" s="81"/>
      <c r="E143" s="81"/>
      <c r="F143" s="41"/>
      <c r="G143" s="42"/>
      <c r="H143" s="58"/>
    </row>
    <row r="144" spans="1:8" x14ac:dyDescent="0.35">
      <c r="A144" s="17" t="s">
        <v>1589</v>
      </c>
      <c r="C144" s="40"/>
      <c r="D144" s="81"/>
      <c r="E144" s="81"/>
      <c r="F144" s="41"/>
      <c r="G144" s="42"/>
      <c r="H144" s="58"/>
    </row>
    <row r="145" spans="1:8" x14ac:dyDescent="0.35">
      <c r="A145" s="17" t="s">
        <v>1590</v>
      </c>
      <c r="C145" s="40"/>
      <c r="D145" s="81"/>
      <c r="E145" s="81"/>
      <c r="F145" s="41"/>
      <c r="G145" s="42"/>
      <c r="H145" s="58"/>
    </row>
    <row r="146" spans="1:8" x14ac:dyDescent="0.35">
      <c r="A146" s="17" t="s">
        <v>1591</v>
      </c>
      <c r="C146" s="40"/>
      <c r="D146" s="81"/>
      <c r="E146" s="81"/>
      <c r="F146" s="41"/>
      <c r="G146" s="42"/>
      <c r="H146" s="58"/>
    </row>
    <row r="147" spans="1:8" x14ac:dyDescent="0.35">
      <c r="A147" s="34"/>
      <c r="B147" s="35" t="s">
        <v>1592</v>
      </c>
      <c r="C147" s="34" t="s">
        <v>278</v>
      </c>
      <c r="D147" s="34"/>
      <c r="E147" s="34"/>
      <c r="F147" s="34" t="s">
        <v>1465</v>
      </c>
      <c r="G147" s="37"/>
      <c r="H147" s="58"/>
    </row>
    <row r="148" spans="1:8" x14ac:dyDescent="0.35">
      <c r="A148" s="17" t="s">
        <v>1593</v>
      </c>
      <c r="B148" s="30" t="s">
        <v>1594</v>
      </c>
      <c r="C148" s="38" t="s">
        <v>249</v>
      </c>
      <c r="D148" s="81"/>
      <c r="E148" s="81"/>
      <c r="F148" s="43"/>
      <c r="G148" s="42"/>
      <c r="H148" s="58"/>
    </row>
    <row r="149" spans="1:8" x14ac:dyDescent="0.35">
      <c r="A149" s="17" t="s">
        <v>1595</v>
      </c>
      <c r="B149" s="30" t="s">
        <v>1596</v>
      </c>
      <c r="C149" s="38" t="s">
        <v>249</v>
      </c>
      <c r="D149" s="81"/>
      <c r="E149" s="81"/>
      <c r="F149" s="43"/>
      <c r="G149" s="42"/>
      <c r="H149" s="58"/>
    </row>
    <row r="150" spans="1:8" x14ac:dyDescent="0.35">
      <c r="A150" s="17" t="s">
        <v>1597</v>
      </c>
      <c r="B150" s="30" t="s">
        <v>1598</v>
      </c>
      <c r="C150" s="38" t="s">
        <v>249</v>
      </c>
      <c r="D150" s="81"/>
      <c r="E150" s="81"/>
      <c r="F150" s="43"/>
      <c r="G150" s="42"/>
      <c r="H150" s="58"/>
    </row>
    <row r="151" spans="1:8" x14ac:dyDescent="0.35">
      <c r="A151" s="17" t="s">
        <v>1599</v>
      </c>
      <c r="B151" s="30" t="s">
        <v>1600</v>
      </c>
      <c r="C151" s="38" t="s">
        <v>249</v>
      </c>
      <c r="D151" s="81"/>
      <c r="E151" s="81"/>
      <c r="F151" s="43"/>
      <c r="G151" s="42"/>
      <c r="H151" s="58"/>
    </row>
    <row r="152" spans="1:8" x14ac:dyDescent="0.35">
      <c r="A152" s="17" t="s">
        <v>1601</v>
      </c>
      <c r="B152" s="45" t="s">
        <v>314</v>
      </c>
      <c r="C152" s="46">
        <v>0</v>
      </c>
      <c r="D152" s="81"/>
      <c r="E152" s="81"/>
      <c r="F152" s="40">
        <v>0</v>
      </c>
      <c r="G152" s="42"/>
      <c r="H152" s="58"/>
    </row>
    <row r="153" spans="1:8" x14ac:dyDescent="0.35">
      <c r="A153" s="17" t="s">
        <v>1602</v>
      </c>
      <c r="B153" s="48" t="s">
        <v>1603</v>
      </c>
      <c r="D153" s="81"/>
      <c r="E153" s="81"/>
      <c r="F153" s="43"/>
      <c r="G153" s="42"/>
      <c r="H153" s="58"/>
    </row>
    <row r="154" spans="1:8" x14ac:dyDescent="0.35">
      <c r="A154" s="17" t="s">
        <v>1604</v>
      </c>
      <c r="B154" s="48" t="s">
        <v>1605</v>
      </c>
      <c r="D154" s="81"/>
      <c r="E154" s="81"/>
      <c r="F154" s="43"/>
      <c r="G154" s="42"/>
      <c r="H154" s="58"/>
    </row>
    <row r="155" spans="1:8" x14ac:dyDescent="0.35">
      <c r="A155" s="17" t="s">
        <v>1606</v>
      </c>
      <c r="B155" s="48" t="s">
        <v>1607</v>
      </c>
      <c r="D155" s="81"/>
      <c r="E155" s="81"/>
      <c r="F155" s="43"/>
      <c r="G155" s="42"/>
      <c r="H155" s="58"/>
    </row>
    <row r="156" spans="1:8" x14ac:dyDescent="0.35">
      <c r="A156" s="17" t="s">
        <v>1608</v>
      </c>
      <c r="B156" s="48" t="s">
        <v>1609</v>
      </c>
      <c r="D156" s="81"/>
      <c r="E156" s="81"/>
      <c r="F156" s="43"/>
      <c r="G156" s="42"/>
      <c r="H156" s="58"/>
    </row>
    <row r="157" spans="1:8" x14ac:dyDescent="0.35">
      <c r="A157" s="17" t="s">
        <v>1610</v>
      </c>
      <c r="B157" s="48" t="s">
        <v>1611</v>
      </c>
      <c r="D157" s="81"/>
      <c r="E157" s="81"/>
      <c r="F157" s="43"/>
      <c r="G157" s="42"/>
      <c r="H157" s="58"/>
    </row>
    <row r="158" spans="1:8" x14ac:dyDescent="0.35">
      <c r="A158" s="17" t="s">
        <v>1612</v>
      </c>
      <c r="B158" s="48" t="s">
        <v>1613</v>
      </c>
      <c r="D158" s="81"/>
      <c r="E158" s="81"/>
      <c r="F158" s="43"/>
      <c r="G158" s="42"/>
      <c r="H158" s="58"/>
    </row>
    <row r="159" spans="1:8" x14ac:dyDescent="0.35">
      <c r="A159" s="17" t="s">
        <v>1614</v>
      </c>
      <c r="B159" s="48" t="s">
        <v>1615</v>
      </c>
      <c r="D159" s="81"/>
      <c r="E159" s="81"/>
      <c r="F159" s="43"/>
      <c r="G159" s="42"/>
      <c r="H159" s="58"/>
    </row>
    <row r="160" spans="1:8" x14ac:dyDescent="0.35">
      <c r="A160" s="17" t="s">
        <v>1616</v>
      </c>
      <c r="B160" s="48"/>
      <c r="D160" s="81"/>
      <c r="E160" s="81"/>
      <c r="F160" s="44"/>
      <c r="G160" s="42"/>
      <c r="H160" s="58"/>
    </row>
    <row r="161" spans="1:8" x14ac:dyDescent="0.35">
      <c r="A161" s="17" t="s">
        <v>1617</v>
      </c>
      <c r="B161" s="48"/>
      <c r="D161" s="81"/>
      <c r="E161" s="81"/>
      <c r="F161" s="44"/>
      <c r="G161" s="42"/>
      <c r="H161" s="58"/>
    </row>
    <row r="162" spans="1:8" x14ac:dyDescent="0.35">
      <c r="A162" s="17" t="s">
        <v>1618</v>
      </c>
      <c r="B162" s="48"/>
      <c r="D162" s="81"/>
      <c r="E162" s="81"/>
      <c r="F162" s="44"/>
      <c r="G162" s="42"/>
      <c r="H162" s="58"/>
    </row>
    <row r="163" spans="1:8" x14ac:dyDescent="0.35">
      <c r="A163" s="17" t="s">
        <v>1619</v>
      </c>
      <c r="B163" s="48"/>
      <c r="D163" s="81"/>
      <c r="E163" s="81"/>
      <c r="F163" s="44"/>
      <c r="G163" s="42"/>
      <c r="H163" s="58"/>
    </row>
    <row r="164" spans="1:8" x14ac:dyDescent="0.35">
      <c r="A164" s="17" t="s">
        <v>1620</v>
      </c>
      <c r="B164" s="30"/>
      <c r="D164" s="81"/>
      <c r="E164" s="81"/>
      <c r="F164" s="44"/>
      <c r="G164" s="42"/>
      <c r="H164" s="58"/>
    </row>
    <row r="165" spans="1:8" x14ac:dyDescent="0.35">
      <c r="A165" s="17" t="s">
        <v>1621</v>
      </c>
      <c r="B165" s="39"/>
      <c r="C165" s="39"/>
      <c r="D165" s="39"/>
      <c r="E165" s="39"/>
      <c r="F165" s="44"/>
      <c r="G165" s="42"/>
      <c r="H165" s="58"/>
    </row>
    <row r="166" spans="1:8" x14ac:dyDescent="0.35">
      <c r="A166" s="34"/>
      <c r="B166" s="54" t="s">
        <v>1622</v>
      </c>
      <c r="C166" s="34" t="s">
        <v>1465</v>
      </c>
      <c r="D166" s="34"/>
      <c r="E166" s="34"/>
      <c r="F166" s="37"/>
      <c r="G166" s="37"/>
      <c r="H166" s="58"/>
    </row>
    <row r="167" spans="1:8" x14ac:dyDescent="0.35">
      <c r="A167" s="17" t="s">
        <v>1623</v>
      </c>
      <c r="B167" s="17" t="s">
        <v>943</v>
      </c>
      <c r="C167" s="40" t="s">
        <v>249</v>
      </c>
      <c r="D167" s="58"/>
      <c r="E167" s="11"/>
      <c r="F167" s="11"/>
      <c r="G167" s="58"/>
      <c r="H167" s="58"/>
    </row>
    <row r="168" spans="1:8" x14ac:dyDescent="0.35">
      <c r="A168" s="17" t="s">
        <v>1624</v>
      </c>
      <c r="B168" s="69" t="s">
        <v>945</v>
      </c>
      <c r="C168" s="64" t="s">
        <v>249</v>
      </c>
      <c r="D168" s="58"/>
      <c r="E168" s="11"/>
      <c r="F168" s="11"/>
      <c r="G168" s="58"/>
      <c r="H168" s="58"/>
    </row>
    <row r="169" spans="1:8" x14ac:dyDescent="0.35">
      <c r="A169" s="17" t="s">
        <v>1625</v>
      </c>
      <c r="D169" s="58"/>
      <c r="E169" s="11"/>
      <c r="F169" s="11"/>
      <c r="G169" s="58"/>
      <c r="H169" s="58"/>
    </row>
    <row r="170" spans="1:8" x14ac:dyDescent="0.35">
      <c r="A170" s="17" t="s">
        <v>1626</v>
      </c>
      <c r="D170" s="58"/>
      <c r="E170" s="11"/>
      <c r="F170" s="11"/>
      <c r="G170" s="58"/>
      <c r="H170" s="58"/>
    </row>
    <row r="171" spans="1:8" x14ac:dyDescent="0.35">
      <c r="A171" s="17" t="s">
        <v>1627</v>
      </c>
      <c r="D171" s="58"/>
      <c r="E171" s="11"/>
      <c r="F171" s="11"/>
      <c r="G171" s="58"/>
      <c r="H171" s="58"/>
    </row>
    <row r="172" spans="1:8" x14ac:dyDescent="0.35">
      <c r="A172" s="34"/>
      <c r="B172" s="35" t="s">
        <v>1628</v>
      </c>
      <c r="C172" s="34" t="s">
        <v>1465</v>
      </c>
      <c r="D172" s="34"/>
      <c r="E172" s="34"/>
      <c r="F172" s="37"/>
      <c r="G172" s="37"/>
      <c r="H172" s="58"/>
    </row>
    <row r="173" spans="1:8" x14ac:dyDescent="0.35">
      <c r="A173" s="17" t="s">
        <v>1629</v>
      </c>
      <c r="B173" s="17" t="s">
        <v>1630</v>
      </c>
      <c r="C173" s="40" t="s">
        <v>249</v>
      </c>
      <c r="D173" s="58"/>
      <c r="E173" s="58"/>
      <c r="F173" s="58"/>
      <c r="G173" s="58"/>
      <c r="H173" s="58"/>
    </row>
    <row r="174" spans="1:8" x14ac:dyDescent="0.35">
      <c r="A174" s="17" t="s">
        <v>1631</v>
      </c>
      <c r="D174" s="58"/>
      <c r="E174" s="58"/>
      <c r="F174" s="58"/>
      <c r="G174" s="58"/>
      <c r="H174" s="58"/>
    </row>
    <row r="175" spans="1:8" x14ac:dyDescent="0.35">
      <c r="A175" s="17" t="s">
        <v>1632</v>
      </c>
      <c r="D175" s="58"/>
      <c r="E175" s="58"/>
      <c r="F175" s="58"/>
      <c r="G175" s="58"/>
      <c r="H175" s="58"/>
    </row>
    <row r="176" spans="1:8" x14ac:dyDescent="0.35">
      <c r="A176" s="17" t="s">
        <v>1633</v>
      </c>
      <c r="D176" s="58"/>
      <c r="E176" s="58"/>
      <c r="F176" s="58"/>
      <c r="G176" s="58"/>
      <c r="H176" s="58"/>
    </row>
    <row r="177" spans="1:8" x14ac:dyDescent="0.35">
      <c r="A177" s="17" t="s">
        <v>1634</v>
      </c>
      <c r="D177" s="58"/>
      <c r="E177" s="58"/>
      <c r="F177" s="58"/>
      <c r="G177" s="58"/>
      <c r="H177" s="58"/>
    </row>
    <row r="178" spans="1:8" x14ac:dyDescent="0.35">
      <c r="A178" s="17" t="s">
        <v>1635</v>
      </c>
    </row>
    <row r="179" spans="1:8" x14ac:dyDescent="0.35">
      <c r="A179" s="17" t="s">
        <v>1636</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zoomScale="75" zoomScaleNormal="75" workbookViewId="0"/>
  </sheetViews>
  <sheetFormatPr defaultRowHeight="14.5" x14ac:dyDescent="0.35"/>
  <cols>
    <col min="1" max="1" width="10.7265625" style="17" customWidth="1"/>
    <col min="2" max="2" width="60.7265625" style="17" customWidth="1"/>
    <col min="3" max="4" width="40.7265625" style="17" customWidth="1"/>
    <col min="5" max="5" width="6.7265625" style="17" customWidth="1"/>
    <col min="6" max="6" width="40.7265625" style="17" customWidth="1"/>
    <col min="7" max="7" width="40.7265625" style="11" customWidth="1"/>
    <col min="8" max="8" width="9.1796875" style="39"/>
  </cols>
  <sheetData>
    <row r="1" spans="1:7" ht="31" x14ac:dyDescent="0.35">
      <c r="A1" s="10" t="s">
        <v>1637</v>
      </c>
      <c r="B1" s="10"/>
      <c r="C1" s="11"/>
      <c r="D1" s="11"/>
      <c r="E1" s="11"/>
      <c r="F1" s="12" t="s">
        <v>3086</v>
      </c>
    </row>
    <row r="2" spans="1:7" ht="15" thickBot="1" x14ac:dyDescent="0.4">
      <c r="A2" s="11"/>
      <c r="B2" s="11"/>
      <c r="C2" s="11"/>
      <c r="D2" s="11"/>
      <c r="E2" s="11"/>
      <c r="F2" s="11"/>
    </row>
    <row r="3" spans="1:7" ht="19" thickBot="1" x14ac:dyDescent="0.4">
      <c r="A3" s="14"/>
      <c r="B3" s="15" t="s">
        <v>236</v>
      </c>
      <c r="C3" s="16" t="s">
        <v>237</v>
      </c>
      <c r="D3" s="14"/>
      <c r="E3" s="14"/>
      <c r="F3" s="14"/>
      <c r="G3" s="14"/>
    </row>
    <row r="4" spans="1:7" ht="15" thickBot="1" x14ac:dyDescent="0.4"/>
    <row r="5" spans="1:7" ht="19" thickBot="1" x14ac:dyDescent="0.4">
      <c r="A5" s="18"/>
      <c r="B5" s="84" t="s">
        <v>1638</v>
      </c>
      <c r="C5" s="18"/>
      <c r="E5" s="20"/>
      <c r="F5" s="20"/>
    </row>
    <row r="6" spans="1:7" ht="15" thickBot="1" x14ac:dyDescent="0.4">
      <c r="B6" s="85" t="s">
        <v>1639</v>
      </c>
    </row>
    <row r="7" spans="1:7" x14ac:dyDescent="0.35">
      <c r="B7" s="24"/>
    </row>
    <row r="8" spans="1:7" ht="37" x14ac:dyDescent="0.35">
      <c r="A8" s="25" t="s">
        <v>246</v>
      </c>
      <c r="B8" s="25" t="s">
        <v>1639</v>
      </c>
      <c r="C8" s="26"/>
      <c r="D8" s="26"/>
      <c r="E8" s="26"/>
      <c r="F8" s="26"/>
      <c r="G8" s="27"/>
    </row>
    <row r="9" spans="1:7" x14ac:dyDescent="0.35">
      <c r="A9" s="34"/>
      <c r="B9" s="35" t="s">
        <v>1453</v>
      </c>
      <c r="C9" s="34" t="s">
        <v>1640</v>
      </c>
      <c r="D9" s="34"/>
      <c r="E9" s="36"/>
      <c r="F9" s="34"/>
      <c r="G9" s="37"/>
    </row>
    <row r="10" spans="1:7" x14ac:dyDescent="0.35">
      <c r="A10" s="17" t="s">
        <v>1641</v>
      </c>
      <c r="B10" s="17" t="s">
        <v>1642</v>
      </c>
      <c r="C10" s="75" t="s">
        <v>249</v>
      </c>
    </row>
    <row r="11" spans="1:7" x14ac:dyDescent="0.35">
      <c r="A11" s="17" t="s">
        <v>1643</v>
      </c>
      <c r="B11" s="29" t="s">
        <v>783</v>
      </c>
      <c r="C11" s="75"/>
    </row>
    <row r="12" spans="1:7" x14ac:dyDescent="0.35">
      <c r="A12" s="17" t="s">
        <v>1644</v>
      </c>
      <c r="B12" s="29" t="s">
        <v>785</v>
      </c>
      <c r="C12" s="75"/>
    </row>
    <row r="13" spans="1:7" x14ac:dyDescent="0.35">
      <c r="A13" s="17" t="s">
        <v>1645</v>
      </c>
      <c r="B13" s="29"/>
    </row>
    <row r="14" spans="1:7" x14ac:dyDescent="0.35">
      <c r="A14" s="17" t="s">
        <v>1646</v>
      </c>
      <c r="B14" s="29"/>
    </row>
    <row r="15" spans="1:7" x14ac:dyDescent="0.35">
      <c r="A15" s="17" t="s">
        <v>1647</v>
      </c>
      <c r="B15" s="29"/>
    </row>
    <row r="16" spans="1:7" x14ac:dyDescent="0.35">
      <c r="A16" s="17" t="s">
        <v>1648</v>
      </c>
      <c r="B16" s="29"/>
    </row>
    <row r="17" spans="1:7" x14ac:dyDescent="0.35">
      <c r="A17" s="34"/>
      <c r="B17" s="35" t="s">
        <v>1649</v>
      </c>
      <c r="C17" s="34" t="s">
        <v>1650</v>
      </c>
      <c r="D17" s="34"/>
      <c r="E17" s="36"/>
      <c r="F17" s="37"/>
      <c r="G17" s="37"/>
    </row>
    <row r="18" spans="1:7" x14ac:dyDescent="0.35">
      <c r="A18" s="17" t="s">
        <v>1651</v>
      </c>
      <c r="B18" s="17" t="s">
        <v>794</v>
      </c>
      <c r="C18" s="40" t="s">
        <v>249</v>
      </c>
    </row>
    <row r="19" spans="1:7" x14ac:dyDescent="0.35">
      <c r="A19" s="17" t="s">
        <v>1652</v>
      </c>
      <c r="C19" s="40"/>
    </row>
    <row r="20" spans="1:7" x14ac:dyDescent="0.35">
      <c r="A20" s="17" t="s">
        <v>1653</v>
      </c>
      <c r="C20" s="40"/>
    </row>
    <row r="21" spans="1:7" x14ac:dyDescent="0.35">
      <c r="A21" s="17" t="s">
        <v>1654</v>
      </c>
      <c r="C21" s="40"/>
    </row>
    <row r="22" spans="1:7" x14ac:dyDescent="0.35">
      <c r="A22" s="17" t="s">
        <v>1655</v>
      </c>
      <c r="C22" s="40"/>
    </row>
    <row r="23" spans="1:7" x14ac:dyDescent="0.35">
      <c r="A23" s="17" t="s">
        <v>1656</v>
      </c>
      <c r="C23" s="40"/>
    </row>
    <row r="24" spans="1:7" x14ac:dyDescent="0.35">
      <c r="A24" s="17" t="s">
        <v>1657</v>
      </c>
      <c r="C24" s="40"/>
    </row>
    <row r="25" spans="1:7" x14ac:dyDescent="0.35">
      <c r="A25" s="34"/>
      <c r="B25" s="35" t="s">
        <v>1658</v>
      </c>
      <c r="C25" s="34" t="s">
        <v>1650</v>
      </c>
      <c r="D25" s="34"/>
      <c r="E25" s="36"/>
      <c r="F25" s="37"/>
      <c r="G25" s="37"/>
    </row>
    <row r="26" spans="1:7" x14ac:dyDescent="0.35">
      <c r="A26" s="17" t="s">
        <v>1659</v>
      </c>
      <c r="B26" s="316" t="s">
        <v>803</v>
      </c>
      <c r="C26" s="388">
        <v>0</v>
      </c>
      <c r="D26" s="66"/>
      <c r="F26" s="66"/>
      <c r="G26" s="17"/>
    </row>
    <row r="27" spans="1:7" x14ac:dyDescent="0.35">
      <c r="A27" s="17" t="s">
        <v>1660</v>
      </c>
      <c r="B27" s="17" t="s">
        <v>805</v>
      </c>
      <c r="C27" s="40" t="s">
        <v>249</v>
      </c>
      <c r="D27" s="66"/>
      <c r="F27" s="66"/>
      <c r="G27" s="17"/>
    </row>
    <row r="28" spans="1:7" x14ac:dyDescent="0.35">
      <c r="A28" s="17" t="s">
        <v>1661</v>
      </c>
      <c r="B28" s="17" t="s">
        <v>807</v>
      </c>
      <c r="C28" s="40" t="s">
        <v>249</v>
      </c>
      <c r="D28" s="66"/>
      <c r="F28" s="66"/>
      <c r="G28" s="17"/>
    </row>
    <row r="29" spans="1:7" x14ac:dyDescent="0.35">
      <c r="A29" s="17" t="s">
        <v>1662</v>
      </c>
      <c r="B29" s="17" t="s">
        <v>809</v>
      </c>
      <c r="C29" s="40" t="s">
        <v>249</v>
      </c>
      <c r="D29" s="66"/>
      <c r="F29" s="66"/>
      <c r="G29" s="17"/>
    </row>
    <row r="30" spans="1:7" x14ac:dyDescent="0.35">
      <c r="A30" s="17" t="s">
        <v>1663</v>
      </c>
      <c r="B30" s="17" t="s">
        <v>811</v>
      </c>
      <c r="C30" s="40" t="s">
        <v>249</v>
      </c>
      <c r="D30" s="66"/>
      <c r="F30" s="66"/>
      <c r="G30" s="17"/>
    </row>
    <row r="31" spans="1:7" x14ac:dyDescent="0.35">
      <c r="A31" s="17" t="s">
        <v>1664</v>
      </c>
      <c r="B31" s="17" t="s">
        <v>813</v>
      </c>
      <c r="C31" s="40" t="s">
        <v>249</v>
      </c>
      <c r="D31" s="66"/>
      <c r="F31" s="66"/>
      <c r="G31" s="17"/>
    </row>
    <row r="32" spans="1:7" x14ac:dyDescent="0.35">
      <c r="A32" s="17" t="s">
        <v>1665</v>
      </c>
      <c r="B32" s="17" t="s">
        <v>815</v>
      </c>
      <c r="C32" s="40" t="s">
        <v>249</v>
      </c>
      <c r="D32" s="66"/>
      <c r="F32" s="66"/>
      <c r="G32" s="17"/>
    </row>
    <row r="33" spans="1:7" x14ac:dyDescent="0.35">
      <c r="A33" s="17" t="s">
        <v>1666</v>
      </c>
      <c r="B33" s="17" t="s">
        <v>817</v>
      </c>
      <c r="C33" s="40" t="s">
        <v>249</v>
      </c>
      <c r="D33" s="66"/>
      <c r="F33" s="66"/>
      <c r="G33" s="17"/>
    </row>
    <row r="34" spans="1:7" x14ac:dyDescent="0.35">
      <c r="A34" s="17" t="s">
        <v>1667</v>
      </c>
      <c r="B34" s="17" t="s">
        <v>819</v>
      </c>
      <c r="C34" s="40" t="s">
        <v>249</v>
      </c>
      <c r="D34" s="66"/>
      <c r="F34" s="66"/>
      <c r="G34" s="17"/>
    </row>
    <row r="35" spans="1:7" x14ac:dyDescent="0.35">
      <c r="A35" s="17" t="s">
        <v>1668</v>
      </c>
      <c r="B35" s="17" t="s">
        <v>821</v>
      </c>
      <c r="C35" s="40" t="s">
        <v>249</v>
      </c>
      <c r="D35" s="66"/>
      <c r="F35" s="66"/>
      <c r="G35" s="17"/>
    </row>
    <row r="36" spans="1:7" x14ac:dyDescent="0.35">
      <c r="A36" s="17" t="s">
        <v>1669</v>
      </c>
      <c r="B36" s="17" t="s">
        <v>823</v>
      </c>
      <c r="C36" s="40" t="s">
        <v>249</v>
      </c>
      <c r="D36" s="66"/>
      <c r="F36" s="66"/>
      <c r="G36" s="17"/>
    </row>
    <row r="37" spans="1:7" x14ac:dyDescent="0.35">
      <c r="A37" s="17" t="s">
        <v>1670</v>
      </c>
      <c r="B37" s="17" t="s">
        <v>825</v>
      </c>
      <c r="C37" s="40" t="s">
        <v>249</v>
      </c>
      <c r="D37" s="66"/>
      <c r="F37" s="66"/>
      <c r="G37" s="17"/>
    </row>
    <row r="38" spans="1:7" x14ac:dyDescent="0.35">
      <c r="A38" s="17" t="s">
        <v>1671</v>
      </c>
      <c r="B38" s="17" t="s">
        <v>827</v>
      </c>
      <c r="C38" s="40" t="s">
        <v>249</v>
      </c>
      <c r="D38" s="66"/>
      <c r="F38" s="66"/>
      <c r="G38" s="17"/>
    </row>
    <row r="39" spans="1:7" x14ac:dyDescent="0.35">
      <c r="A39" s="17" t="s">
        <v>1672</v>
      </c>
      <c r="B39" s="17" t="s">
        <v>829</v>
      </c>
      <c r="C39" s="40" t="s">
        <v>249</v>
      </c>
      <c r="D39" s="66"/>
      <c r="F39" s="66"/>
      <c r="G39" s="17"/>
    </row>
    <row r="40" spans="1:7" x14ac:dyDescent="0.35">
      <c r="A40" s="17" t="s">
        <v>1673</v>
      </c>
      <c r="B40" s="17" t="s">
        <v>831</v>
      </c>
      <c r="C40" s="40" t="s">
        <v>249</v>
      </c>
      <c r="D40" s="66"/>
      <c r="F40" s="66"/>
      <c r="G40" s="17"/>
    </row>
    <row r="41" spans="1:7" x14ac:dyDescent="0.35">
      <c r="A41" s="17" t="s">
        <v>1674</v>
      </c>
      <c r="B41" s="17" t="s">
        <v>833</v>
      </c>
      <c r="C41" s="40" t="s">
        <v>249</v>
      </c>
      <c r="D41" s="66"/>
      <c r="F41" s="66"/>
      <c r="G41" s="17"/>
    </row>
    <row r="42" spans="1:7" x14ac:dyDescent="0.35">
      <c r="A42" s="17" t="s">
        <v>1675</v>
      </c>
      <c r="B42" s="17" t="s">
        <v>835</v>
      </c>
      <c r="C42" s="40" t="s">
        <v>249</v>
      </c>
      <c r="D42" s="66"/>
      <c r="F42" s="66"/>
      <c r="G42" s="17"/>
    </row>
    <row r="43" spans="1:7" x14ac:dyDescent="0.35">
      <c r="A43" s="17" t="s">
        <v>1676</v>
      </c>
      <c r="B43" s="17" t="s">
        <v>837</v>
      </c>
      <c r="C43" s="40" t="s">
        <v>249</v>
      </c>
      <c r="D43" s="66"/>
      <c r="F43" s="66"/>
      <c r="G43" s="17"/>
    </row>
    <row r="44" spans="1:7" x14ac:dyDescent="0.35">
      <c r="A44" s="17" t="s">
        <v>1677</v>
      </c>
      <c r="B44" s="17" t="s">
        <v>839</v>
      </c>
      <c r="C44" s="40" t="s">
        <v>249</v>
      </c>
      <c r="D44" s="66"/>
      <c r="F44" s="66"/>
      <c r="G44" s="17"/>
    </row>
    <row r="45" spans="1:7" x14ac:dyDescent="0.35">
      <c r="A45" s="17" t="s">
        <v>1678</v>
      </c>
      <c r="B45" s="17" t="s">
        <v>841</v>
      </c>
      <c r="C45" s="40" t="s">
        <v>249</v>
      </c>
      <c r="D45" s="66"/>
      <c r="F45" s="66"/>
      <c r="G45" s="17"/>
    </row>
    <row r="46" spans="1:7" x14ac:dyDescent="0.35">
      <c r="A46" s="17" t="s">
        <v>1679</v>
      </c>
      <c r="B46" s="17" t="s">
        <v>843</v>
      </c>
      <c r="C46" s="40" t="s">
        <v>249</v>
      </c>
      <c r="D46" s="66"/>
      <c r="F46" s="66"/>
      <c r="G46" s="17"/>
    </row>
    <row r="47" spans="1:7" x14ac:dyDescent="0.35">
      <c r="A47" s="17" t="s">
        <v>1680</v>
      </c>
      <c r="B47" s="17" t="s">
        <v>845</v>
      </c>
      <c r="C47" s="40" t="s">
        <v>249</v>
      </c>
      <c r="D47" s="66"/>
      <c r="F47" s="66"/>
      <c r="G47" s="17"/>
    </row>
    <row r="48" spans="1:7" x14ac:dyDescent="0.35">
      <c r="A48" s="17" t="s">
        <v>1681</v>
      </c>
      <c r="B48" s="17" t="s">
        <v>847</v>
      </c>
      <c r="C48" s="40" t="s">
        <v>249</v>
      </c>
      <c r="D48" s="66"/>
      <c r="F48" s="66"/>
      <c r="G48" s="17"/>
    </row>
    <row r="49" spans="1:7" x14ac:dyDescent="0.35">
      <c r="A49" s="17" t="s">
        <v>1682</v>
      </c>
      <c r="B49" s="17" t="s">
        <v>849</v>
      </c>
      <c r="C49" s="40" t="s">
        <v>249</v>
      </c>
      <c r="D49" s="66"/>
      <c r="F49" s="66"/>
      <c r="G49" s="17"/>
    </row>
    <row r="50" spans="1:7" x14ac:dyDescent="0.35">
      <c r="A50" s="17" t="s">
        <v>1683</v>
      </c>
      <c r="B50" s="17" t="s">
        <v>851</v>
      </c>
      <c r="C50" s="40" t="s">
        <v>249</v>
      </c>
      <c r="D50" s="66"/>
      <c r="F50" s="66"/>
      <c r="G50" s="17"/>
    </row>
    <row r="51" spans="1:7" x14ac:dyDescent="0.35">
      <c r="A51" s="17" t="s">
        <v>1684</v>
      </c>
      <c r="B51" s="17" t="s">
        <v>853</v>
      </c>
      <c r="C51" s="40" t="s">
        <v>249</v>
      </c>
      <c r="D51" s="66"/>
      <c r="F51" s="66"/>
      <c r="G51" s="17"/>
    </row>
    <row r="52" spans="1:7" x14ac:dyDescent="0.35">
      <c r="A52" s="17" t="s">
        <v>1685</v>
      </c>
      <c r="B52" s="17" t="s">
        <v>855</v>
      </c>
      <c r="C52" s="40" t="s">
        <v>249</v>
      </c>
      <c r="D52" s="66"/>
      <c r="F52" s="66"/>
      <c r="G52" s="17"/>
    </row>
    <row r="53" spans="1:7" x14ac:dyDescent="0.35">
      <c r="A53" s="17" t="s">
        <v>1686</v>
      </c>
      <c r="B53" s="17" t="s">
        <v>857</v>
      </c>
      <c r="C53" s="40" t="s">
        <v>249</v>
      </c>
      <c r="D53" s="66"/>
      <c r="F53" s="66"/>
      <c r="G53" s="17"/>
    </row>
    <row r="54" spans="1:7" x14ac:dyDescent="0.35">
      <c r="A54" s="17" t="s">
        <v>1687</v>
      </c>
      <c r="B54" s="316" t="s">
        <v>513</v>
      </c>
      <c r="C54" s="389">
        <v>0</v>
      </c>
      <c r="D54" s="66"/>
      <c r="F54" s="66"/>
      <c r="G54" s="17"/>
    </row>
    <row r="55" spans="1:7" x14ac:dyDescent="0.35">
      <c r="A55" s="17" t="s">
        <v>1688</v>
      </c>
      <c r="B55" s="17" t="s">
        <v>860</v>
      </c>
      <c r="C55" s="40" t="s">
        <v>249</v>
      </c>
      <c r="D55" s="66"/>
      <c r="F55" s="66"/>
      <c r="G55" s="17"/>
    </row>
    <row r="56" spans="1:7" x14ac:dyDescent="0.35">
      <c r="A56" s="17" t="s">
        <v>1689</v>
      </c>
      <c r="B56" s="17" t="s">
        <v>862</v>
      </c>
      <c r="C56" s="40" t="s">
        <v>249</v>
      </c>
      <c r="D56" s="66"/>
      <c r="F56" s="66"/>
      <c r="G56" s="17"/>
    </row>
    <row r="57" spans="1:7" x14ac:dyDescent="0.35">
      <c r="A57" s="17" t="s">
        <v>1690</v>
      </c>
      <c r="B57" s="17" t="s">
        <v>864</v>
      </c>
      <c r="C57" s="40" t="s">
        <v>249</v>
      </c>
      <c r="D57" s="66"/>
      <c r="F57" s="66"/>
      <c r="G57" s="17"/>
    </row>
    <row r="58" spans="1:7" x14ac:dyDescent="0.35">
      <c r="A58" s="17" t="s">
        <v>1691</v>
      </c>
      <c r="B58" s="316" t="s">
        <v>312</v>
      </c>
      <c r="C58" s="389">
        <v>0</v>
      </c>
      <c r="D58" s="66"/>
      <c r="F58" s="66"/>
      <c r="G58" s="17"/>
    </row>
    <row r="59" spans="1:7" x14ac:dyDescent="0.35">
      <c r="A59" s="17" t="s">
        <v>1692</v>
      </c>
      <c r="B59" s="30" t="s">
        <v>515</v>
      </c>
      <c r="C59" s="40" t="s">
        <v>249</v>
      </c>
      <c r="D59" s="66"/>
      <c r="F59" s="66"/>
      <c r="G59" s="17"/>
    </row>
    <row r="60" spans="1:7" x14ac:dyDescent="0.35">
      <c r="A60" s="17" t="s">
        <v>1693</v>
      </c>
      <c r="B60" s="17" t="s">
        <v>868</v>
      </c>
      <c r="C60" s="40" t="s">
        <v>249</v>
      </c>
      <c r="D60" s="66"/>
      <c r="F60" s="66"/>
      <c r="G60" s="17"/>
    </row>
    <row r="61" spans="1:7" x14ac:dyDescent="0.35">
      <c r="A61" s="17" t="s">
        <v>1694</v>
      </c>
      <c r="B61" s="30" t="s">
        <v>517</v>
      </c>
      <c r="C61" s="40" t="s">
        <v>249</v>
      </c>
      <c r="D61" s="66"/>
      <c r="F61" s="66"/>
      <c r="G61" s="17"/>
    </row>
    <row r="62" spans="1:7" x14ac:dyDescent="0.35">
      <c r="A62" s="17" t="s">
        <v>1695</v>
      </c>
      <c r="B62" s="30" t="s">
        <v>519</v>
      </c>
      <c r="C62" s="40" t="s">
        <v>249</v>
      </c>
      <c r="D62" s="66"/>
      <c r="F62" s="66"/>
      <c r="G62" s="17"/>
    </row>
    <row r="63" spans="1:7" x14ac:dyDescent="0.35">
      <c r="A63" s="17" t="s">
        <v>1696</v>
      </c>
      <c r="B63" s="30" t="s">
        <v>521</v>
      </c>
      <c r="C63" s="40" t="s">
        <v>249</v>
      </c>
      <c r="D63" s="66"/>
      <c r="F63" s="66"/>
      <c r="G63" s="17"/>
    </row>
    <row r="64" spans="1:7" x14ac:dyDescent="0.35">
      <c r="A64" s="17" t="s">
        <v>1697</v>
      </c>
      <c r="B64" s="30" t="s">
        <v>523</v>
      </c>
      <c r="C64" s="40" t="s">
        <v>249</v>
      </c>
      <c r="D64" s="66"/>
      <c r="F64" s="66"/>
      <c r="G64" s="17"/>
    </row>
    <row r="65" spans="1:7" x14ac:dyDescent="0.35">
      <c r="A65" s="17" t="s">
        <v>1698</v>
      </c>
      <c r="B65" s="30" t="s">
        <v>525</v>
      </c>
      <c r="C65" s="40" t="s">
        <v>249</v>
      </c>
      <c r="D65" s="66"/>
      <c r="F65" s="66"/>
      <c r="G65" s="17"/>
    </row>
    <row r="66" spans="1:7" x14ac:dyDescent="0.35">
      <c r="A66" s="17" t="s">
        <v>1699</v>
      </c>
      <c r="B66" s="30" t="s">
        <v>527</v>
      </c>
      <c r="C66" s="40" t="s">
        <v>249</v>
      </c>
      <c r="D66" s="66"/>
      <c r="F66" s="66"/>
      <c r="G66" s="17"/>
    </row>
    <row r="67" spans="1:7" x14ac:dyDescent="0.35">
      <c r="A67" s="17" t="s">
        <v>1700</v>
      </c>
      <c r="B67" s="30" t="s">
        <v>529</v>
      </c>
      <c r="C67" s="40" t="s">
        <v>249</v>
      </c>
      <c r="D67" s="66"/>
      <c r="F67" s="66"/>
      <c r="G67" s="17"/>
    </row>
    <row r="68" spans="1:7" x14ac:dyDescent="0.35">
      <c r="A68" s="17" t="s">
        <v>1701</v>
      </c>
      <c r="B68" s="30" t="s">
        <v>531</v>
      </c>
      <c r="C68" s="40" t="s">
        <v>249</v>
      </c>
      <c r="D68" s="66"/>
      <c r="F68" s="66"/>
      <c r="G68" s="17"/>
    </row>
    <row r="69" spans="1:7" x14ac:dyDescent="0.35">
      <c r="A69" s="17" t="s">
        <v>1702</v>
      </c>
      <c r="B69" s="30" t="s">
        <v>312</v>
      </c>
      <c r="C69" s="40" t="s">
        <v>249</v>
      </c>
      <c r="D69" s="66"/>
      <c r="F69" s="66"/>
      <c r="G69" s="17"/>
    </row>
    <row r="70" spans="1:7" x14ac:dyDescent="0.35">
      <c r="A70" s="17" t="s">
        <v>1703</v>
      </c>
      <c r="B70" s="48" t="s">
        <v>316</v>
      </c>
      <c r="C70" s="40"/>
      <c r="G70" s="17"/>
    </row>
    <row r="71" spans="1:7" x14ac:dyDescent="0.35">
      <c r="A71" s="17" t="s">
        <v>1704</v>
      </c>
      <c r="B71" s="48" t="s">
        <v>316</v>
      </c>
      <c r="C71" s="40"/>
      <c r="G71" s="17"/>
    </row>
    <row r="72" spans="1:7" x14ac:dyDescent="0.35">
      <c r="A72" s="17" t="s">
        <v>1705</v>
      </c>
      <c r="B72" s="48" t="s">
        <v>316</v>
      </c>
      <c r="C72" s="40"/>
      <c r="G72" s="17"/>
    </row>
    <row r="73" spans="1:7" x14ac:dyDescent="0.35">
      <c r="A73" s="17" t="s">
        <v>1706</v>
      </c>
      <c r="B73" s="48" t="s">
        <v>316</v>
      </c>
      <c r="C73" s="40"/>
      <c r="G73" s="17"/>
    </row>
    <row r="74" spans="1:7" x14ac:dyDescent="0.35">
      <c r="A74" s="17" t="s">
        <v>1707</v>
      </c>
      <c r="B74" s="48" t="s">
        <v>316</v>
      </c>
      <c r="C74" s="40"/>
      <c r="G74" s="17"/>
    </row>
    <row r="75" spans="1:7" x14ac:dyDescent="0.35">
      <c r="A75" s="17" t="s">
        <v>1708</v>
      </c>
      <c r="B75" s="48" t="s">
        <v>316</v>
      </c>
      <c r="C75" s="40"/>
      <c r="G75" s="17"/>
    </row>
    <row r="76" spans="1:7" x14ac:dyDescent="0.35">
      <c r="A76" s="17" t="s">
        <v>1709</v>
      </c>
      <c r="B76" s="48" t="s">
        <v>316</v>
      </c>
      <c r="C76" s="40"/>
      <c r="G76" s="17"/>
    </row>
    <row r="77" spans="1:7" x14ac:dyDescent="0.35">
      <c r="A77" s="17" t="s">
        <v>1710</v>
      </c>
      <c r="B77" s="48" t="s">
        <v>316</v>
      </c>
      <c r="C77" s="40"/>
      <c r="G77" s="17"/>
    </row>
    <row r="78" spans="1:7" x14ac:dyDescent="0.35">
      <c r="A78" s="17" t="s">
        <v>1711</v>
      </c>
      <c r="B78" s="48" t="s">
        <v>316</v>
      </c>
      <c r="C78" s="40"/>
      <c r="G78" s="17"/>
    </row>
    <row r="79" spans="1:7" x14ac:dyDescent="0.35">
      <c r="A79" s="17" t="s">
        <v>1712</v>
      </c>
      <c r="B79" s="48" t="s">
        <v>316</v>
      </c>
      <c r="C79" s="40"/>
      <c r="G79" s="17"/>
    </row>
    <row r="80" spans="1:7" x14ac:dyDescent="0.35">
      <c r="A80" s="34"/>
      <c r="B80" s="35" t="s">
        <v>1713</v>
      </c>
      <c r="C80" s="34" t="s">
        <v>1650</v>
      </c>
      <c r="D80" s="34"/>
      <c r="E80" s="36"/>
      <c r="F80" s="37"/>
      <c r="G80" s="37"/>
    </row>
    <row r="81" spans="1:7" x14ac:dyDescent="0.35">
      <c r="A81" s="17" t="s">
        <v>1714</v>
      </c>
      <c r="B81" s="17" t="s">
        <v>904</v>
      </c>
      <c r="C81" s="40" t="s">
        <v>249</v>
      </c>
      <c r="E81" s="11"/>
    </row>
    <row r="82" spans="1:7" x14ac:dyDescent="0.35">
      <c r="A82" s="17" t="s">
        <v>1715</v>
      </c>
      <c r="B82" s="17" t="s">
        <v>906</v>
      </c>
      <c r="C82" s="40" t="s">
        <v>249</v>
      </c>
      <c r="E82" s="11"/>
    </row>
    <row r="83" spans="1:7" x14ac:dyDescent="0.35">
      <c r="A83" s="17" t="s">
        <v>1716</v>
      </c>
      <c r="B83" s="17" t="s">
        <v>312</v>
      </c>
      <c r="C83" s="40" t="s">
        <v>249</v>
      </c>
      <c r="E83" s="11"/>
    </row>
    <row r="84" spans="1:7" x14ac:dyDescent="0.35">
      <c r="A84" s="17" t="s">
        <v>1717</v>
      </c>
      <c r="C84" s="40"/>
      <c r="E84" s="11"/>
    </row>
    <row r="85" spans="1:7" x14ac:dyDescent="0.35">
      <c r="A85" s="17" t="s">
        <v>1718</v>
      </c>
      <c r="C85" s="40"/>
      <c r="E85" s="11"/>
    </row>
    <row r="86" spans="1:7" x14ac:dyDescent="0.35">
      <c r="A86" s="17" t="s">
        <v>1719</v>
      </c>
      <c r="C86" s="40"/>
      <c r="E86" s="11"/>
    </row>
    <row r="87" spans="1:7" x14ac:dyDescent="0.35">
      <c r="A87" s="17" t="s">
        <v>1720</v>
      </c>
      <c r="C87" s="40"/>
      <c r="E87" s="11"/>
    </row>
    <row r="88" spans="1:7" x14ac:dyDescent="0.35">
      <c r="A88" s="17" t="s">
        <v>1721</v>
      </c>
      <c r="C88" s="40"/>
      <c r="E88" s="11"/>
    </row>
    <row r="89" spans="1:7" x14ac:dyDescent="0.35">
      <c r="A89" s="17" t="s">
        <v>1722</v>
      </c>
      <c r="C89" s="40"/>
      <c r="E89" s="11"/>
    </row>
    <row r="90" spans="1:7" x14ac:dyDescent="0.35">
      <c r="A90" s="34"/>
      <c r="B90" s="35" t="s">
        <v>1723</v>
      </c>
      <c r="C90" s="34" t="s">
        <v>1650</v>
      </c>
      <c r="D90" s="34"/>
      <c r="E90" s="36"/>
      <c r="F90" s="37"/>
      <c r="G90" s="37"/>
    </row>
    <row r="91" spans="1:7" x14ac:dyDescent="0.35">
      <c r="A91" s="17" t="s">
        <v>1724</v>
      </c>
      <c r="B91" s="17" t="s">
        <v>916</v>
      </c>
      <c r="C91" s="40" t="s">
        <v>249</v>
      </c>
      <c r="E91" s="11"/>
    </row>
    <row r="92" spans="1:7" x14ac:dyDescent="0.35">
      <c r="A92" s="17" t="s">
        <v>1725</v>
      </c>
      <c r="B92" s="17" t="s">
        <v>918</v>
      </c>
      <c r="C92" s="40" t="s">
        <v>249</v>
      </c>
      <c r="E92" s="11"/>
    </row>
    <row r="93" spans="1:7" x14ac:dyDescent="0.35">
      <c r="A93" s="17" t="s">
        <v>1726</v>
      </c>
      <c r="B93" s="17" t="s">
        <v>312</v>
      </c>
      <c r="C93" s="40" t="s">
        <v>249</v>
      </c>
      <c r="E93" s="11"/>
    </row>
    <row r="94" spans="1:7" x14ac:dyDescent="0.35">
      <c r="A94" s="17" t="s">
        <v>1727</v>
      </c>
      <c r="C94" s="40"/>
      <c r="E94" s="11"/>
    </row>
    <row r="95" spans="1:7" x14ac:dyDescent="0.35">
      <c r="A95" s="17" t="s">
        <v>1728</v>
      </c>
      <c r="C95" s="40"/>
      <c r="E95" s="11"/>
    </row>
    <row r="96" spans="1:7" x14ac:dyDescent="0.35">
      <c r="A96" s="17" t="s">
        <v>1729</v>
      </c>
      <c r="C96" s="40"/>
      <c r="E96" s="11"/>
    </row>
    <row r="97" spans="1:7" x14ac:dyDescent="0.35">
      <c r="A97" s="17" t="s">
        <v>1730</v>
      </c>
      <c r="C97" s="40"/>
      <c r="E97" s="11"/>
    </row>
    <row r="98" spans="1:7" x14ac:dyDescent="0.35">
      <c r="A98" s="17" t="s">
        <v>1731</v>
      </c>
      <c r="C98" s="40"/>
      <c r="E98" s="11"/>
    </row>
    <row r="99" spans="1:7" x14ac:dyDescent="0.35">
      <c r="A99" s="17" t="s">
        <v>1732</v>
      </c>
      <c r="C99" s="40"/>
      <c r="E99" s="11"/>
    </row>
    <row r="100" spans="1:7" x14ac:dyDescent="0.35">
      <c r="A100" s="34"/>
      <c r="B100" s="35" t="s">
        <v>1733</v>
      </c>
      <c r="C100" s="34" t="s">
        <v>1650</v>
      </c>
      <c r="D100" s="34"/>
      <c r="E100" s="36"/>
      <c r="F100" s="37"/>
      <c r="G100" s="37"/>
    </row>
    <row r="101" spans="1:7" x14ac:dyDescent="0.35">
      <c r="A101" s="17" t="s">
        <v>1734</v>
      </c>
      <c r="B101" s="53" t="s">
        <v>928</v>
      </c>
      <c r="C101" s="40" t="s">
        <v>249</v>
      </c>
      <c r="E101" s="11"/>
    </row>
    <row r="102" spans="1:7" x14ac:dyDescent="0.35">
      <c r="A102" s="17" t="s">
        <v>1735</v>
      </c>
      <c r="B102" s="53" t="s">
        <v>930</v>
      </c>
      <c r="C102" s="40" t="s">
        <v>249</v>
      </c>
      <c r="E102" s="11"/>
    </row>
    <row r="103" spans="1:7" x14ac:dyDescent="0.35">
      <c r="A103" s="17" t="s">
        <v>1736</v>
      </c>
      <c r="B103" s="53" t="s">
        <v>932</v>
      </c>
      <c r="C103" s="40" t="s">
        <v>249</v>
      </c>
    </row>
    <row r="104" spans="1:7" x14ac:dyDescent="0.35">
      <c r="A104" s="17" t="s">
        <v>1737</v>
      </c>
      <c r="B104" s="53" t="s">
        <v>934</v>
      </c>
      <c r="C104" s="40" t="s">
        <v>249</v>
      </c>
    </row>
    <row r="105" spans="1:7" x14ac:dyDescent="0.35">
      <c r="A105" s="17" t="s">
        <v>1738</v>
      </c>
      <c r="B105" s="53" t="s">
        <v>936</v>
      </c>
      <c r="C105" s="40" t="s">
        <v>249</v>
      </c>
    </row>
    <row r="106" spans="1:7" x14ac:dyDescent="0.35">
      <c r="A106" s="17" t="s">
        <v>1739</v>
      </c>
      <c r="B106" s="53"/>
      <c r="C106" s="40"/>
    </row>
    <row r="107" spans="1:7" x14ac:dyDescent="0.35">
      <c r="A107" s="17" t="s">
        <v>1740</v>
      </c>
      <c r="B107" s="53"/>
      <c r="C107" s="40"/>
    </row>
    <row r="108" spans="1:7" x14ac:dyDescent="0.35">
      <c r="A108" s="17" t="s">
        <v>1741</v>
      </c>
      <c r="B108" s="53"/>
      <c r="C108" s="40"/>
    </row>
    <row r="109" spans="1:7" x14ac:dyDescent="0.35">
      <c r="A109" s="17" t="s">
        <v>1742</v>
      </c>
      <c r="B109" s="53"/>
      <c r="C109" s="40"/>
    </row>
    <row r="110" spans="1:7" x14ac:dyDescent="0.35">
      <c r="A110" s="34"/>
      <c r="B110" s="34" t="s">
        <v>1743</v>
      </c>
      <c r="C110" s="34" t="s">
        <v>1650</v>
      </c>
      <c r="D110" s="34"/>
      <c r="E110" s="36"/>
      <c r="F110" s="37"/>
      <c r="G110" s="37"/>
    </row>
    <row r="111" spans="1:7" x14ac:dyDescent="0.35">
      <c r="A111" s="17" t="s">
        <v>1744</v>
      </c>
      <c r="B111" s="17" t="s">
        <v>943</v>
      </c>
      <c r="C111" s="40" t="s">
        <v>249</v>
      </c>
      <c r="E111" s="11"/>
    </row>
    <row r="112" spans="1:7" x14ac:dyDescent="0.35">
      <c r="A112" s="17" t="s">
        <v>1745</v>
      </c>
      <c r="B112" s="69" t="s">
        <v>945</v>
      </c>
      <c r="C112" s="64" t="s">
        <v>249</v>
      </c>
      <c r="E112" s="11"/>
    </row>
    <row r="113" spans="1:7" x14ac:dyDescent="0.35">
      <c r="A113" s="17" t="s">
        <v>1746</v>
      </c>
      <c r="C113" s="40"/>
      <c r="E113" s="11"/>
    </row>
    <row r="114" spans="1:7" x14ac:dyDescent="0.35">
      <c r="A114" s="17" t="s">
        <v>1747</v>
      </c>
      <c r="C114" s="40"/>
      <c r="E114" s="11"/>
    </row>
    <row r="115" spans="1:7" x14ac:dyDescent="0.35">
      <c r="A115" s="17" t="s">
        <v>1748</v>
      </c>
      <c r="C115" s="40"/>
      <c r="E115" s="11"/>
    </row>
    <row r="116" spans="1:7" x14ac:dyDescent="0.35">
      <c r="A116" s="34"/>
      <c r="B116" s="35" t="s">
        <v>1749</v>
      </c>
      <c r="C116" s="34" t="s">
        <v>950</v>
      </c>
      <c r="D116" s="34" t="s">
        <v>951</v>
      </c>
      <c r="E116" s="36"/>
      <c r="F116" s="34" t="s">
        <v>1650</v>
      </c>
      <c r="G116" s="34" t="s">
        <v>952</v>
      </c>
    </row>
    <row r="117" spans="1:7" x14ac:dyDescent="0.35">
      <c r="A117" s="17" t="s">
        <v>1750</v>
      </c>
      <c r="B117" s="30" t="s">
        <v>954</v>
      </c>
      <c r="C117" s="38" t="s">
        <v>249</v>
      </c>
      <c r="D117" s="28"/>
      <c r="E117" s="28"/>
      <c r="F117" s="52"/>
      <c r="G117" s="52"/>
    </row>
    <row r="118" spans="1:7" x14ac:dyDescent="0.35">
      <c r="A118" s="28"/>
      <c r="B118" s="74"/>
      <c r="C118" s="28"/>
      <c r="D118" s="28"/>
      <c r="E118" s="28"/>
      <c r="F118" s="52"/>
      <c r="G118" s="52"/>
    </row>
    <row r="119" spans="1:7" x14ac:dyDescent="0.35">
      <c r="B119" s="30" t="s">
        <v>955</v>
      </c>
      <c r="C119" s="28"/>
      <c r="D119" s="28"/>
      <c r="E119" s="28"/>
      <c r="F119" s="52"/>
      <c r="G119" s="52"/>
    </row>
    <row r="120" spans="1:7" x14ac:dyDescent="0.35">
      <c r="A120" s="17" t="s">
        <v>1751</v>
      </c>
      <c r="B120" s="30" t="s">
        <v>890</v>
      </c>
      <c r="C120" s="38" t="s">
        <v>249</v>
      </c>
      <c r="D120" s="75" t="s">
        <v>249</v>
      </c>
      <c r="E120" s="28"/>
      <c r="F120" s="43"/>
      <c r="G120" s="43"/>
    </row>
    <row r="121" spans="1:7" x14ac:dyDescent="0.35">
      <c r="A121" s="17" t="s">
        <v>1752</v>
      </c>
      <c r="B121" s="30" t="s">
        <v>890</v>
      </c>
      <c r="C121" s="38" t="s">
        <v>249</v>
      </c>
      <c r="D121" s="75" t="s">
        <v>249</v>
      </c>
      <c r="E121" s="28"/>
      <c r="F121" s="43"/>
      <c r="G121" s="43"/>
    </row>
    <row r="122" spans="1:7" x14ac:dyDescent="0.35">
      <c r="A122" s="17" t="s">
        <v>1753</v>
      </c>
      <c r="B122" s="30" t="s">
        <v>890</v>
      </c>
      <c r="C122" s="38" t="s">
        <v>249</v>
      </c>
      <c r="D122" s="75" t="s">
        <v>249</v>
      </c>
      <c r="E122" s="28"/>
      <c r="F122" s="43"/>
      <c r="G122" s="43"/>
    </row>
    <row r="123" spans="1:7" x14ac:dyDescent="0.35">
      <c r="A123" s="17" t="s">
        <v>1754</v>
      </c>
      <c r="B123" s="30" t="s">
        <v>890</v>
      </c>
      <c r="C123" s="38" t="s">
        <v>249</v>
      </c>
      <c r="D123" s="75" t="s">
        <v>249</v>
      </c>
      <c r="E123" s="28"/>
      <c r="F123" s="43"/>
      <c r="G123" s="43"/>
    </row>
    <row r="124" spans="1:7" x14ac:dyDescent="0.35">
      <c r="A124" s="17" t="s">
        <v>1755</v>
      </c>
      <c r="B124" s="30" t="s">
        <v>890</v>
      </c>
      <c r="C124" s="38" t="s">
        <v>249</v>
      </c>
      <c r="D124" s="75" t="s">
        <v>249</v>
      </c>
      <c r="E124" s="28"/>
      <c r="F124" s="43"/>
      <c r="G124" s="43"/>
    </row>
    <row r="125" spans="1:7" x14ac:dyDescent="0.35">
      <c r="A125" s="17" t="s">
        <v>1756</v>
      </c>
      <c r="B125" s="30" t="s">
        <v>890</v>
      </c>
      <c r="C125" s="38" t="s">
        <v>249</v>
      </c>
      <c r="D125" s="75" t="s">
        <v>249</v>
      </c>
      <c r="E125" s="28"/>
      <c r="F125" s="43"/>
      <c r="G125" s="43"/>
    </row>
    <row r="126" spans="1:7" x14ac:dyDescent="0.35">
      <c r="A126" s="17" t="s">
        <v>1757</v>
      </c>
      <c r="B126" s="30" t="s">
        <v>890</v>
      </c>
      <c r="C126" s="38" t="s">
        <v>249</v>
      </c>
      <c r="D126" s="75" t="s">
        <v>249</v>
      </c>
      <c r="E126" s="28"/>
      <c r="F126" s="43"/>
      <c r="G126" s="43"/>
    </row>
    <row r="127" spans="1:7" x14ac:dyDescent="0.35">
      <c r="A127" s="17" t="s">
        <v>1758</v>
      </c>
      <c r="B127" s="30" t="s">
        <v>890</v>
      </c>
      <c r="C127" s="38" t="s">
        <v>249</v>
      </c>
      <c r="D127" s="75" t="s">
        <v>249</v>
      </c>
      <c r="E127" s="28"/>
      <c r="F127" s="43"/>
      <c r="G127" s="43"/>
    </row>
    <row r="128" spans="1:7" x14ac:dyDescent="0.35">
      <c r="A128" s="17" t="s">
        <v>1759</v>
      </c>
      <c r="B128" s="30" t="s">
        <v>890</v>
      </c>
      <c r="C128" s="38" t="s">
        <v>249</v>
      </c>
      <c r="D128" s="75" t="s">
        <v>249</v>
      </c>
      <c r="E128" s="28"/>
      <c r="F128" s="43"/>
      <c r="G128" s="43"/>
    </row>
    <row r="129" spans="1:7" x14ac:dyDescent="0.35">
      <c r="A129" s="17" t="s">
        <v>1760</v>
      </c>
      <c r="B129" s="30" t="s">
        <v>890</v>
      </c>
      <c r="C129" s="38" t="s">
        <v>249</v>
      </c>
      <c r="D129" s="75" t="s">
        <v>249</v>
      </c>
      <c r="E129" s="30"/>
      <c r="F129" s="43"/>
      <c r="G129" s="43"/>
    </row>
    <row r="130" spans="1:7" x14ac:dyDescent="0.35">
      <c r="A130" s="17" t="s">
        <v>1761</v>
      </c>
      <c r="B130" s="30" t="s">
        <v>890</v>
      </c>
      <c r="C130" s="38" t="s">
        <v>249</v>
      </c>
      <c r="D130" s="75" t="s">
        <v>249</v>
      </c>
      <c r="E130" s="30"/>
      <c r="F130" s="43"/>
      <c r="G130" s="43"/>
    </row>
    <row r="131" spans="1:7" x14ac:dyDescent="0.35">
      <c r="A131" s="17" t="s">
        <v>1762</v>
      </c>
      <c r="B131" s="30" t="s">
        <v>890</v>
      </c>
      <c r="C131" s="38" t="s">
        <v>249</v>
      </c>
      <c r="D131" s="75" t="s">
        <v>249</v>
      </c>
      <c r="E131" s="30"/>
      <c r="F131" s="43"/>
      <c r="G131" s="43"/>
    </row>
    <row r="132" spans="1:7" x14ac:dyDescent="0.35">
      <c r="A132" s="17" t="s">
        <v>1763</v>
      </c>
      <c r="B132" s="30" t="s">
        <v>890</v>
      </c>
      <c r="C132" s="38" t="s">
        <v>249</v>
      </c>
      <c r="D132" s="75" t="s">
        <v>249</v>
      </c>
      <c r="E132" s="30"/>
      <c r="F132" s="43"/>
      <c r="G132" s="43"/>
    </row>
    <row r="133" spans="1:7" x14ac:dyDescent="0.35">
      <c r="A133" s="17" t="s">
        <v>1764</v>
      </c>
      <c r="B133" s="30" t="s">
        <v>890</v>
      </c>
      <c r="C133" s="38" t="s">
        <v>249</v>
      </c>
      <c r="D133" s="75" t="s">
        <v>249</v>
      </c>
      <c r="E133" s="30"/>
      <c r="F133" s="43"/>
      <c r="G133" s="43"/>
    </row>
    <row r="134" spans="1:7" x14ac:dyDescent="0.35">
      <c r="A134" s="17" t="s">
        <v>1765</v>
      </c>
      <c r="B134" s="30" t="s">
        <v>890</v>
      </c>
      <c r="C134" s="38" t="s">
        <v>249</v>
      </c>
      <c r="D134" s="75" t="s">
        <v>249</v>
      </c>
      <c r="E134" s="30"/>
      <c r="F134" s="43"/>
      <c r="G134" s="43"/>
    </row>
    <row r="135" spans="1:7" x14ac:dyDescent="0.35">
      <c r="A135" s="17" t="s">
        <v>1766</v>
      </c>
      <c r="B135" s="30" t="s">
        <v>890</v>
      </c>
      <c r="C135" s="38" t="s">
        <v>249</v>
      </c>
      <c r="D135" s="75" t="s">
        <v>249</v>
      </c>
      <c r="F135" s="43"/>
      <c r="G135" s="43"/>
    </row>
    <row r="136" spans="1:7" x14ac:dyDescent="0.35">
      <c r="A136" s="17" t="s">
        <v>1767</v>
      </c>
      <c r="B136" s="30" t="s">
        <v>890</v>
      </c>
      <c r="C136" s="38" t="s">
        <v>249</v>
      </c>
      <c r="D136" s="75" t="s">
        <v>249</v>
      </c>
      <c r="E136" s="41"/>
      <c r="F136" s="43"/>
      <c r="G136" s="43"/>
    </row>
    <row r="137" spans="1:7" x14ac:dyDescent="0.35">
      <c r="A137" s="17" t="s">
        <v>1768</v>
      </c>
      <c r="B137" s="30" t="s">
        <v>890</v>
      </c>
      <c r="C137" s="38" t="s">
        <v>249</v>
      </c>
      <c r="D137" s="75" t="s">
        <v>249</v>
      </c>
      <c r="E137" s="41"/>
      <c r="F137" s="43"/>
      <c r="G137" s="43"/>
    </row>
    <row r="138" spans="1:7" x14ac:dyDescent="0.35">
      <c r="A138" s="17" t="s">
        <v>1769</v>
      </c>
      <c r="B138" s="30" t="s">
        <v>890</v>
      </c>
      <c r="C138" s="38" t="s">
        <v>249</v>
      </c>
      <c r="D138" s="75" t="s">
        <v>249</v>
      </c>
      <c r="E138" s="41"/>
      <c r="F138" s="43"/>
      <c r="G138" s="43"/>
    </row>
    <row r="139" spans="1:7" x14ac:dyDescent="0.35">
      <c r="A139" s="17" t="s">
        <v>1770</v>
      </c>
      <c r="B139" s="30" t="s">
        <v>890</v>
      </c>
      <c r="C139" s="38" t="s">
        <v>249</v>
      </c>
      <c r="D139" s="75" t="s">
        <v>249</v>
      </c>
      <c r="E139" s="41"/>
      <c r="F139" s="43"/>
      <c r="G139" s="43"/>
    </row>
    <row r="140" spans="1:7" x14ac:dyDescent="0.35">
      <c r="A140" s="17" t="s">
        <v>1771</v>
      </c>
      <c r="B140" s="30" t="s">
        <v>890</v>
      </c>
      <c r="C140" s="38" t="s">
        <v>249</v>
      </c>
      <c r="D140" s="75" t="s">
        <v>249</v>
      </c>
      <c r="E140" s="41"/>
      <c r="F140" s="43"/>
      <c r="G140" s="43"/>
    </row>
    <row r="141" spans="1:7" x14ac:dyDescent="0.35">
      <c r="A141" s="17" t="s">
        <v>1772</v>
      </c>
      <c r="B141" s="30" t="s">
        <v>890</v>
      </c>
      <c r="C141" s="38" t="s">
        <v>249</v>
      </c>
      <c r="D141" s="75" t="s">
        <v>249</v>
      </c>
      <c r="E141" s="41"/>
      <c r="F141" s="43"/>
      <c r="G141" s="43"/>
    </row>
    <row r="142" spans="1:7" x14ac:dyDescent="0.35">
      <c r="A142" s="17" t="s">
        <v>1773</v>
      </c>
      <c r="B142" s="30" t="s">
        <v>890</v>
      </c>
      <c r="C142" s="38" t="s">
        <v>249</v>
      </c>
      <c r="D142" s="75" t="s">
        <v>249</v>
      </c>
      <c r="E142" s="41"/>
      <c r="F142" s="43"/>
      <c r="G142" s="43"/>
    </row>
    <row r="143" spans="1:7" x14ac:dyDescent="0.35">
      <c r="A143" s="17" t="s">
        <v>1774</v>
      </c>
      <c r="B143" s="30" t="s">
        <v>890</v>
      </c>
      <c r="C143" s="38" t="s">
        <v>249</v>
      </c>
      <c r="D143" s="75" t="s">
        <v>249</v>
      </c>
      <c r="E143" s="41"/>
      <c r="F143" s="43"/>
      <c r="G143" s="43"/>
    </row>
    <row r="144" spans="1:7" x14ac:dyDescent="0.35">
      <c r="A144" s="17" t="s">
        <v>1775</v>
      </c>
      <c r="B144" s="45" t="s">
        <v>314</v>
      </c>
      <c r="C144" s="46">
        <v>0</v>
      </c>
      <c r="D144" s="42">
        <v>0</v>
      </c>
      <c r="E144" s="41"/>
      <c r="F144" s="47">
        <v>0</v>
      </c>
      <c r="G144" s="47">
        <v>0</v>
      </c>
    </row>
    <row r="145" spans="1:7" x14ac:dyDescent="0.35">
      <c r="A145" s="34"/>
      <c r="B145" s="35" t="s">
        <v>1776</v>
      </c>
      <c r="C145" s="34" t="s">
        <v>950</v>
      </c>
      <c r="D145" s="34" t="s">
        <v>951</v>
      </c>
      <c r="E145" s="36"/>
      <c r="F145" s="34" t="s">
        <v>1650</v>
      </c>
      <c r="G145" s="34" t="s">
        <v>952</v>
      </c>
    </row>
    <row r="146" spans="1:7" x14ac:dyDescent="0.35">
      <c r="A146" s="17" t="s">
        <v>1777</v>
      </c>
      <c r="B146" s="17" t="s">
        <v>983</v>
      </c>
      <c r="C146" s="40" t="s">
        <v>249</v>
      </c>
      <c r="G146" s="17"/>
    </row>
    <row r="147" spans="1:7" x14ac:dyDescent="0.35">
      <c r="G147" s="17"/>
    </row>
    <row r="148" spans="1:7" x14ac:dyDescent="0.35">
      <c r="B148" s="30" t="s">
        <v>984</v>
      </c>
      <c r="G148" s="17"/>
    </row>
    <row r="149" spans="1:7" x14ac:dyDescent="0.35">
      <c r="A149" s="17" t="s">
        <v>1778</v>
      </c>
      <c r="B149" s="17" t="s">
        <v>986</v>
      </c>
      <c r="C149" s="38" t="s">
        <v>249</v>
      </c>
      <c r="D149" s="75" t="s">
        <v>249</v>
      </c>
      <c r="F149" s="43"/>
      <c r="G149" s="43"/>
    </row>
    <row r="150" spans="1:7" x14ac:dyDescent="0.35">
      <c r="A150" s="17" t="s">
        <v>1779</v>
      </c>
      <c r="B150" s="17" t="s">
        <v>988</v>
      </c>
      <c r="C150" s="38" t="s">
        <v>249</v>
      </c>
      <c r="D150" s="75" t="s">
        <v>249</v>
      </c>
      <c r="F150" s="43"/>
      <c r="G150" s="43"/>
    </row>
    <row r="151" spans="1:7" x14ac:dyDescent="0.35">
      <c r="A151" s="17" t="s">
        <v>1780</v>
      </c>
      <c r="B151" s="17" t="s">
        <v>990</v>
      </c>
      <c r="C151" s="38" t="s">
        <v>249</v>
      </c>
      <c r="D151" s="75" t="s">
        <v>249</v>
      </c>
      <c r="F151" s="43"/>
      <c r="G151" s="43"/>
    </row>
    <row r="152" spans="1:7" x14ac:dyDescent="0.35">
      <c r="A152" s="17" t="s">
        <v>1781</v>
      </c>
      <c r="B152" s="17" t="s">
        <v>992</v>
      </c>
      <c r="C152" s="38" t="s">
        <v>249</v>
      </c>
      <c r="D152" s="75" t="s">
        <v>249</v>
      </c>
      <c r="F152" s="43"/>
      <c r="G152" s="43"/>
    </row>
    <row r="153" spans="1:7" x14ac:dyDescent="0.35">
      <c r="A153" s="17" t="s">
        <v>1782</v>
      </c>
      <c r="B153" s="17" t="s">
        <v>994</v>
      </c>
      <c r="C153" s="38" t="s">
        <v>249</v>
      </c>
      <c r="D153" s="75" t="s">
        <v>249</v>
      </c>
      <c r="F153" s="43"/>
      <c r="G153" s="43"/>
    </row>
    <row r="154" spans="1:7" x14ac:dyDescent="0.35">
      <c r="A154" s="17" t="s">
        <v>1783</v>
      </c>
      <c r="B154" s="17" t="s">
        <v>996</v>
      </c>
      <c r="C154" s="38" t="s">
        <v>249</v>
      </c>
      <c r="D154" s="75" t="s">
        <v>249</v>
      </c>
      <c r="F154" s="43"/>
      <c r="G154" s="43"/>
    </row>
    <row r="155" spans="1:7" x14ac:dyDescent="0.35">
      <c r="A155" s="17" t="s">
        <v>1784</v>
      </c>
      <c r="B155" s="17" t="s">
        <v>998</v>
      </c>
      <c r="C155" s="38" t="s">
        <v>249</v>
      </c>
      <c r="D155" s="75" t="s">
        <v>249</v>
      </c>
      <c r="F155" s="43"/>
      <c r="G155" s="43"/>
    </row>
    <row r="156" spans="1:7" x14ac:dyDescent="0.35">
      <c r="A156" s="17" t="s">
        <v>1785</v>
      </c>
      <c r="B156" s="17" t="s">
        <v>1000</v>
      </c>
      <c r="C156" s="38" t="s">
        <v>249</v>
      </c>
      <c r="D156" s="75" t="s">
        <v>249</v>
      </c>
      <c r="F156" s="43"/>
      <c r="G156" s="43"/>
    </row>
    <row r="157" spans="1:7" x14ac:dyDescent="0.35">
      <c r="A157" s="17" t="s">
        <v>1786</v>
      </c>
      <c r="B157" s="45" t="s">
        <v>314</v>
      </c>
      <c r="C157" s="38">
        <v>0</v>
      </c>
      <c r="D157" s="75">
        <v>0</v>
      </c>
      <c r="F157" s="40">
        <v>0</v>
      </c>
      <c r="G157" s="40">
        <v>0</v>
      </c>
    </row>
    <row r="158" spans="1:7" x14ac:dyDescent="0.35">
      <c r="A158" s="17" t="s">
        <v>1787</v>
      </c>
      <c r="B158" s="48" t="s">
        <v>1003</v>
      </c>
      <c r="C158" s="38"/>
      <c r="D158" s="75"/>
      <c r="F158" s="43"/>
      <c r="G158" s="43"/>
    </row>
    <row r="159" spans="1:7" x14ac:dyDescent="0.35">
      <c r="A159" s="17" t="s">
        <v>1788</v>
      </c>
      <c r="B159" s="48" t="s">
        <v>1005</v>
      </c>
      <c r="C159" s="38"/>
      <c r="D159" s="75"/>
      <c r="F159" s="43"/>
      <c r="G159" s="43"/>
    </row>
    <row r="160" spans="1:7" x14ac:dyDescent="0.35">
      <c r="A160" s="17" t="s">
        <v>1789</v>
      </c>
      <c r="B160" s="48" t="s">
        <v>1007</v>
      </c>
      <c r="C160" s="38"/>
      <c r="D160" s="75"/>
      <c r="F160" s="43"/>
      <c r="G160" s="43"/>
    </row>
    <row r="161" spans="1:7" x14ac:dyDescent="0.35">
      <c r="A161" s="17" t="s">
        <v>1790</v>
      </c>
      <c r="B161" s="48" t="s">
        <v>1009</v>
      </c>
      <c r="C161" s="38"/>
      <c r="D161" s="75"/>
      <c r="F161" s="43"/>
      <c r="G161" s="43"/>
    </row>
    <row r="162" spans="1:7" x14ac:dyDescent="0.35">
      <c r="A162" s="17" t="s">
        <v>1791</v>
      </c>
      <c r="B162" s="48" t="s">
        <v>1011</v>
      </c>
      <c r="C162" s="38"/>
      <c r="D162" s="75"/>
      <c r="F162" s="43"/>
      <c r="G162" s="43"/>
    </row>
    <row r="163" spans="1:7" x14ac:dyDescent="0.35">
      <c r="A163" s="17" t="s">
        <v>1792</v>
      </c>
      <c r="B163" s="48" t="s">
        <v>1013</v>
      </c>
      <c r="C163" s="38"/>
      <c r="D163" s="75"/>
      <c r="F163" s="43"/>
      <c r="G163" s="43"/>
    </row>
    <row r="164" spans="1:7" x14ac:dyDescent="0.35">
      <c r="A164" s="17" t="s">
        <v>1793</v>
      </c>
      <c r="B164" s="48"/>
      <c r="F164" s="44"/>
      <c r="G164" s="44"/>
    </row>
    <row r="165" spans="1:7" x14ac:dyDescent="0.35">
      <c r="A165" s="17" t="s">
        <v>1794</v>
      </c>
      <c r="B165" s="48"/>
      <c r="F165" s="44"/>
      <c r="G165" s="44"/>
    </row>
    <row r="166" spans="1:7" x14ac:dyDescent="0.35">
      <c r="A166" s="17" t="s">
        <v>1795</v>
      </c>
      <c r="B166" s="48"/>
      <c r="F166" s="44"/>
      <c r="G166" s="44"/>
    </row>
    <row r="167" spans="1:7" x14ac:dyDescent="0.35">
      <c r="A167" s="34"/>
      <c r="B167" s="35" t="s">
        <v>1796</v>
      </c>
      <c r="C167" s="34" t="s">
        <v>950</v>
      </c>
      <c r="D167" s="34" t="s">
        <v>951</v>
      </c>
      <c r="E167" s="36"/>
      <c r="F167" s="34" t="s">
        <v>1650</v>
      </c>
      <c r="G167" s="34" t="s">
        <v>952</v>
      </c>
    </row>
    <row r="168" spans="1:7" x14ac:dyDescent="0.35">
      <c r="A168" s="17" t="s">
        <v>1797</v>
      </c>
      <c r="B168" s="17" t="s">
        <v>983</v>
      </c>
      <c r="C168" s="40" t="s">
        <v>285</v>
      </c>
      <c r="G168" s="17"/>
    </row>
    <row r="169" spans="1:7" x14ac:dyDescent="0.35">
      <c r="G169" s="17"/>
    </row>
    <row r="170" spans="1:7" x14ac:dyDescent="0.35">
      <c r="B170" s="30" t="s">
        <v>984</v>
      </c>
      <c r="G170" s="17"/>
    </row>
    <row r="171" spans="1:7" x14ac:dyDescent="0.35">
      <c r="A171" s="17" t="s">
        <v>1798</v>
      </c>
      <c r="B171" s="17" t="s">
        <v>986</v>
      </c>
      <c r="C171" s="38" t="s">
        <v>285</v>
      </c>
      <c r="D171" s="75" t="s">
        <v>285</v>
      </c>
      <c r="F171" s="43"/>
      <c r="G171" s="43"/>
    </row>
    <row r="172" spans="1:7" x14ac:dyDescent="0.35">
      <c r="A172" s="17" t="s">
        <v>1799</v>
      </c>
      <c r="B172" s="17" t="s">
        <v>988</v>
      </c>
      <c r="C172" s="38" t="s">
        <v>285</v>
      </c>
      <c r="D172" s="75" t="s">
        <v>285</v>
      </c>
      <c r="F172" s="43"/>
      <c r="G172" s="43"/>
    </row>
    <row r="173" spans="1:7" x14ac:dyDescent="0.35">
      <c r="A173" s="17" t="s">
        <v>1800</v>
      </c>
      <c r="B173" s="17" t="s">
        <v>990</v>
      </c>
      <c r="C173" s="38" t="s">
        <v>285</v>
      </c>
      <c r="D173" s="75" t="s">
        <v>285</v>
      </c>
      <c r="F173" s="43"/>
      <c r="G173" s="43"/>
    </row>
    <row r="174" spans="1:7" x14ac:dyDescent="0.35">
      <c r="A174" s="17" t="s">
        <v>1801</v>
      </c>
      <c r="B174" s="17" t="s">
        <v>992</v>
      </c>
      <c r="C174" s="38" t="s">
        <v>285</v>
      </c>
      <c r="D174" s="75" t="s">
        <v>285</v>
      </c>
      <c r="F174" s="43"/>
      <c r="G174" s="43"/>
    </row>
    <row r="175" spans="1:7" x14ac:dyDescent="0.35">
      <c r="A175" s="17" t="s">
        <v>1802</v>
      </c>
      <c r="B175" s="17" t="s">
        <v>994</v>
      </c>
      <c r="C175" s="38" t="s">
        <v>285</v>
      </c>
      <c r="D175" s="75" t="s">
        <v>285</v>
      </c>
      <c r="F175" s="43"/>
      <c r="G175" s="43"/>
    </row>
    <row r="176" spans="1:7" x14ac:dyDescent="0.35">
      <c r="A176" s="17" t="s">
        <v>1803</v>
      </c>
      <c r="B176" s="17" t="s">
        <v>996</v>
      </c>
      <c r="C176" s="38" t="s">
        <v>285</v>
      </c>
      <c r="D176" s="75" t="s">
        <v>285</v>
      </c>
      <c r="F176" s="43"/>
      <c r="G176" s="43"/>
    </row>
    <row r="177" spans="1:7" x14ac:dyDescent="0.35">
      <c r="A177" s="17" t="s">
        <v>1804</v>
      </c>
      <c r="B177" s="17" t="s">
        <v>998</v>
      </c>
      <c r="C177" s="38" t="s">
        <v>285</v>
      </c>
      <c r="D177" s="75" t="s">
        <v>285</v>
      </c>
      <c r="F177" s="43"/>
      <c r="G177" s="43"/>
    </row>
    <row r="178" spans="1:7" x14ac:dyDescent="0.35">
      <c r="A178" s="17" t="s">
        <v>1805</v>
      </c>
      <c r="B178" s="17" t="s">
        <v>1000</v>
      </c>
      <c r="C178" s="38" t="s">
        <v>285</v>
      </c>
      <c r="D178" s="75" t="s">
        <v>285</v>
      </c>
      <c r="F178" s="43"/>
      <c r="G178" s="43"/>
    </row>
    <row r="179" spans="1:7" x14ac:dyDescent="0.35">
      <c r="A179" s="17" t="s">
        <v>1806</v>
      </c>
      <c r="B179" s="45" t="s">
        <v>314</v>
      </c>
      <c r="C179" s="38">
        <v>0</v>
      </c>
      <c r="D179" s="75">
        <v>0</v>
      </c>
      <c r="F179" s="40">
        <v>0</v>
      </c>
      <c r="G179" s="40">
        <v>0</v>
      </c>
    </row>
    <row r="180" spans="1:7" x14ac:dyDescent="0.35">
      <c r="A180" s="17" t="s">
        <v>1807</v>
      </c>
      <c r="B180" s="48" t="s">
        <v>1003</v>
      </c>
      <c r="C180" s="38"/>
      <c r="D180" s="75"/>
      <c r="F180" s="43"/>
      <c r="G180" s="43"/>
    </row>
    <row r="181" spans="1:7" x14ac:dyDescent="0.35">
      <c r="A181" s="17" t="s">
        <v>1808</v>
      </c>
      <c r="B181" s="48" t="s">
        <v>1005</v>
      </c>
      <c r="C181" s="38"/>
      <c r="D181" s="75"/>
      <c r="F181" s="43"/>
      <c r="G181" s="43"/>
    </row>
    <row r="182" spans="1:7" x14ac:dyDescent="0.35">
      <c r="A182" s="17" t="s">
        <v>1809</v>
      </c>
      <c r="B182" s="48" t="s">
        <v>1007</v>
      </c>
      <c r="C182" s="38"/>
      <c r="D182" s="75"/>
      <c r="F182" s="43"/>
      <c r="G182" s="43"/>
    </row>
    <row r="183" spans="1:7" x14ac:dyDescent="0.35">
      <c r="A183" s="17" t="s">
        <v>1810</v>
      </c>
      <c r="B183" s="48" t="s">
        <v>1009</v>
      </c>
      <c r="C183" s="38"/>
      <c r="D183" s="75"/>
      <c r="F183" s="43"/>
      <c r="G183" s="43"/>
    </row>
    <row r="184" spans="1:7" x14ac:dyDescent="0.35">
      <c r="A184" s="17" t="s">
        <v>1811</v>
      </c>
      <c r="B184" s="48" t="s">
        <v>1011</v>
      </c>
      <c r="C184" s="38"/>
      <c r="D184" s="75"/>
      <c r="F184" s="43"/>
      <c r="G184" s="43"/>
    </row>
    <row r="185" spans="1:7" x14ac:dyDescent="0.35">
      <c r="A185" s="17" t="s">
        <v>1812</v>
      </c>
      <c r="B185" s="48" t="s">
        <v>1013</v>
      </c>
      <c r="C185" s="38"/>
      <c r="D185" s="75"/>
      <c r="F185" s="43"/>
      <c r="G185" s="43"/>
    </row>
    <row r="186" spans="1:7" x14ac:dyDescent="0.35">
      <c r="A186" s="17" t="s">
        <v>1813</v>
      </c>
      <c r="B186" s="48"/>
      <c r="F186" s="44"/>
      <c r="G186" s="44"/>
    </row>
    <row r="187" spans="1:7" x14ac:dyDescent="0.35">
      <c r="A187" s="17" t="s">
        <v>1814</v>
      </c>
      <c r="B187" s="48"/>
      <c r="F187" s="44"/>
      <c r="G187" s="44"/>
    </row>
    <row r="188" spans="1:7" x14ac:dyDescent="0.35">
      <c r="A188" s="17" t="s">
        <v>1815</v>
      </c>
      <c r="B188" s="48"/>
      <c r="F188" s="44"/>
      <c r="G188" s="44"/>
    </row>
    <row r="189" spans="1:7" x14ac:dyDescent="0.35">
      <c r="A189" s="34"/>
      <c r="B189" s="35" t="s">
        <v>1816</v>
      </c>
      <c r="C189" s="34" t="s">
        <v>1650</v>
      </c>
      <c r="D189" s="34" t="s">
        <v>2741</v>
      </c>
      <c r="E189" s="36"/>
      <c r="F189" s="34"/>
      <c r="G189" s="34"/>
    </row>
    <row r="190" spans="1:7" x14ac:dyDescent="0.35">
      <c r="A190" s="17" t="s">
        <v>1817</v>
      </c>
      <c r="B190" s="30" t="s">
        <v>890</v>
      </c>
      <c r="C190" s="40" t="s">
        <v>249</v>
      </c>
      <c r="D190" s="17" t="s">
        <v>249</v>
      </c>
      <c r="E190" s="41"/>
      <c r="F190" s="41"/>
      <c r="G190" s="41"/>
    </row>
    <row r="191" spans="1:7" x14ac:dyDescent="0.35">
      <c r="A191" s="17" t="s">
        <v>1818</v>
      </c>
      <c r="B191" s="30" t="s">
        <v>890</v>
      </c>
      <c r="C191" s="40" t="s">
        <v>249</v>
      </c>
      <c r="D191" s="17" t="s">
        <v>249</v>
      </c>
      <c r="E191" s="41"/>
      <c r="F191" s="41"/>
      <c r="G191" s="41"/>
    </row>
    <row r="192" spans="1:7" x14ac:dyDescent="0.35">
      <c r="A192" s="17" t="s">
        <v>1819</v>
      </c>
      <c r="B192" s="30" t="s">
        <v>890</v>
      </c>
      <c r="C192" s="40" t="s">
        <v>249</v>
      </c>
      <c r="D192" s="17" t="s">
        <v>249</v>
      </c>
      <c r="E192" s="41"/>
      <c r="F192" s="41"/>
      <c r="G192" s="41"/>
    </row>
    <row r="193" spans="1:7" x14ac:dyDescent="0.35">
      <c r="A193" s="17" t="s">
        <v>1820</v>
      </c>
      <c r="B193" s="30" t="s">
        <v>890</v>
      </c>
      <c r="C193" s="40" t="s">
        <v>249</v>
      </c>
      <c r="D193" s="17" t="s">
        <v>249</v>
      </c>
      <c r="E193" s="41"/>
      <c r="F193" s="41"/>
      <c r="G193" s="41"/>
    </row>
    <row r="194" spans="1:7" x14ac:dyDescent="0.35">
      <c r="A194" s="17" t="s">
        <v>1821</v>
      </c>
      <c r="B194" s="30" t="s">
        <v>890</v>
      </c>
      <c r="C194" s="40" t="s">
        <v>249</v>
      </c>
      <c r="D194" s="17" t="s">
        <v>249</v>
      </c>
      <c r="E194" s="41"/>
      <c r="F194" s="41"/>
      <c r="G194" s="41"/>
    </row>
    <row r="195" spans="1:7" x14ac:dyDescent="0.35">
      <c r="A195" s="17" t="s">
        <v>1822</v>
      </c>
      <c r="B195" s="30" t="s">
        <v>890</v>
      </c>
      <c r="C195" s="40" t="s">
        <v>249</v>
      </c>
      <c r="D195" s="17" t="s">
        <v>249</v>
      </c>
      <c r="E195" s="41"/>
      <c r="F195" s="41"/>
      <c r="G195" s="41"/>
    </row>
    <row r="196" spans="1:7" x14ac:dyDescent="0.35">
      <c r="A196" s="17" t="s">
        <v>1823</v>
      </c>
      <c r="B196" s="30" t="s">
        <v>890</v>
      </c>
      <c r="C196" s="40" t="s">
        <v>249</v>
      </c>
      <c r="D196" s="17" t="s">
        <v>249</v>
      </c>
      <c r="E196" s="41"/>
      <c r="F196" s="41"/>
      <c r="G196" s="41"/>
    </row>
    <row r="197" spans="1:7" x14ac:dyDescent="0.35">
      <c r="A197" s="17" t="s">
        <v>1824</v>
      </c>
      <c r="B197" s="30" t="s">
        <v>890</v>
      </c>
      <c r="C197" s="40" t="s">
        <v>249</v>
      </c>
      <c r="D197" s="17" t="s">
        <v>249</v>
      </c>
      <c r="E197" s="41"/>
      <c r="F197" s="41"/>
    </row>
    <row r="198" spans="1:7" x14ac:dyDescent="0.35">
      <c r="A198" s="17" t="s">
        <v>1825</v>
      </c>
      <c r="B198" s="30" t="s">
        <v>890</v>
      </c>
      <c r="C198" s="40" t="s">
        <v>249</v>
      </c>
      <c r="D198" s="17" t="s">
        <v>249</v>
      </c>
      <c r="E198" s="41"/>
      <c r="F198" s="41"/>
    </row>
    <row r="199" spans="1:7" x14ac:dyDescent="0.35">
      <c r="A199" s="17" t="s">
        <v>1826</v>
      </c>
      <c r="B199" s="30" t="s">
        <v>890</v>
      </c>
      <c r="C199" s="40" t="s">
        <v>249</v>
      </c>
      <c r="D199" s="17" t="s">
        <v>249</v>
      </c>
      <c r="E199" s="41"/>
      <c r="F199" s="41"/>
    </row>
    <row r="200" spans="1:7" x14ac:dyDescent="0.35">
      <c r="A200" s="17" t="s">
        <v>1827</v>
      </c>
      <c r="B200" s="30" t="s">
        <v>890</v>
      </c>
      <c r="C200" s="40" t="s">
        <v>249</v>
      </c>
      <c r="D200" s="17" t="s">
        <v>249</v>
      </c>
      <c r="E200" s="41"/>
      <c r="F200" s="41"/>
    </row>
    <row r="201" spans="1:7" x14ac:dyDescent="0.35">
      <c r="A201" s="17" t="s">
        <v>1828</v>
      </c>
      <c r="B201" s="30" t="s">
        <v>890</v>
      </c>
      <c r="C201" s="40" t="s">
        <v>249</v>
      </c>
      <c r="D201" s="17" t="s">
        <v>249</v>
      </c>
      <c r="E201" s="41"/>
      <c r="F201" s="41"/>
    </row>
    <row r="202" spans="1:7" x14ac:dyDescent="0.35">
      <c r="A202" s="17" t="s">
        <v>1829</v>
      </c>
      <c r="B202" s="30" t="s">
        <v>890</v>
      </c>
      <c r="C202" s="40" t="s">
        <v>249</v>
      </c>
      <c r="D202" s="17" t="s">
        <v>249</v>
      </c>
    </row>
    <row r="203" spans="1:7" x14ac:dyDescent="0.35">
      <c r="A203" s="17" t="s">
        <v>1830</v>
      </c>
      <c r="B203" s="30" t="s">
        <v>890</v>
      </c>
      <c r="C203" s="40" t="s">
        <v>249</v>
      </c>
      <c r="D203" s="17" t="s">
        <v>249</v>
      </c>
    </row>
    <row r="204" spans="1:7" x14ac:dyDescent="0.35">
      <c r="A204" s="17" t="s">
        <v>1831</v>
      </c>
      <c r="B204" s="30" t="s">
        <v>890</v>
      </c>
      <c r="C204" s="40" t="s">
        <v>249</v>
      </c>
      <c r="D204" s="17" t="s">
        <v>249</v>
      </c>
    </row>
    <row r="205" spans="1:7" x14ac:dyDescent="0.35">
      <c r="A205" s="17" t="s">
        <v>1832</v>
      </c>
      <c r="B205" s="30" t="s">
        <v>890</v>
      </c>
      <c r="C205" s="40" t="s">
        <v>249</v>
      </c>
      <c r="D205" s="17" t="s">
        <v>249</v>
      </c>
    </row>
    <row r="206" spans="1:7" x14ac:dyDescent="0.35">
      <c r="A206" s="17" t="s">
        <v>1833</v>
      </c>
      <c r="B206" s="30" t="s">
        <v>890</v>
      </c>
      <c r="C206" s="40" t="s">
        <v>249</v>
      </c>
      <c r="D206" s="17" t="s">
        <v>249</v>
      </c>
    </row>
    <row r="207" spans="1:7" x14ac:dyDescent="0.35">
      <c r="A207" s="17" t="s">
        <v>1834</v>
      </c>
    </row>
    <row r="208" spans="1:7" x14ac:dyDescent="0.35">
      <c r="A208" s="17" t="s">
        <v>1835</v>
      </c>
    </row>
    <row r="209" spans="1:7" x14ac:dyDescent="0.35">
      <c r="A209" s="17" t="s">
        <v>1836</v>
      </c>
    </row>
    <row r="210" spans="1:7" x14ac:dyDescent="0.35">
      <c r="A210" s="17" t="s">
        <v>1837</v>
      </c>
    </row>
    <row r="211" spans="1:7" x14ac:dyDescent="0.35">
      <c r="A211" s="17" t="s">
        <v>1838</v>
      </c>
    </row>
    <row r="212" spans="1:7" x14ac:dyDescent="0.35">
      <c r="A212" s="34"/>
      <c r="B212" s="35" t="s">
        <v>2742</v>
      </c>
      <c r="C212" s="34" t="s">
        <v>1650</v>
      </c>
      <c r="D212" s="34" t="s">
        <v>2741</v>
      </c>
      <c r="E212" s="36"/>
      <c r="F212" s="34"/>
      <c r="G212" s="34"/>
    </row>
    <row r="213" spans="1:7" x14ac:dyDescent="0.35">
      <c r="A213" s="17" t="s">
        <v>2743</v>
      </c>
      <c r="B213" s="17" t="s">
        <v>890</v>
      </c>
      <c r="C213" s="17" t="s">
        <v>249</v>
      </c>
      <c r="D213" s="17" t="s">
        <v>249</v>
      </c>
    </row>
    <row r="214" spans="1:7" x14ac:dyDescent="0.35">
      <c r="A214" s="17" t="s">
        <v>2744</v>
      </c>
      <c r="B214" s="17" t="s">
        <v>890</v>
      </c>
      <c r="C214" s="17" t="s">
        <v>249</v>
      </c>
      <c r="D214" s="17" t="s">
        <v>249</v>
      </c>
    </row>
    <row r="215" spans="1:7" x14ac:dyDescent="0.35">
      <c r="A215" s="17" t="s">
        <v>2745</v>
      </c>
      <c r="B215" s="17" t="s">
        <v>890</v>
      </c>
      <c r="C215" s="17" t="s">
        <v>249</v>
      </c>
      <c r="D215" s="17" t="s">
        <v>249</v>
      </c>
    </row>
    <row r="216" spans="1:7" x14ac:dyDescent="0.35">
      <c r="A216" s="17" t="s">
        <v>2746</v>
      </c>
      <c r="B216" s="17" t="s">
        <v>890</v>
      </c>
      <c r="C216" s="17" t="s">
        <v>249</v>
      </c>
      <c r="D216" s="17" t="s">
        <v>249</v>
      </c>
    </row>
    <row r="217" spans="1:7" x14ac:dyDescent="0.35">
      <c r="A217" s="17" t="s">
        <v>2747</v>
      </c>
      <c r="B217" s="17" t="s">
        <v>890</v>
      </c>
      <c r="C217" s="17" t="s">
        <v>249</v>
      </c>
      <c r="D217" s="17" t="s">
        <v>249</v>
      </c>
    </row>
    <row r="218" spans="1:7" x14ac:dyDescent="0.35">
      <c r="A218" s="17" t="s">
        <v>2748</v>
      </c>
      <c r="B218" s="17" t="s">
        <v>890</v>
      </c>
      <c r="C218" s="17" t="s">
        <v>249</v>
      </c>
      <c r="D218" s="17" t="s">
        <v>249</v>
      </c>
    </row>
    <row r="219" spans="1:7" x14ac:dyDescent="0.35">
      <c r="A219" s="17" t="s">
        <v>2749</v>
      </c>
      <c r="B219" s="17" t="s">
        <v>890</v>
      </c>
      <c r="C219" s="17" t="s">
        <v>249</v>
      </c>
      <c r="D219" s="17" t="s">
        <v>249</v>
      </c>
    </row>
    <row r="220" spans="1:7" x14ac:dyDescent="0.35">
      <c r="A220" s="17" t="s">
        <v>2750</v>
      </c>
      <c r="B220" s="17" t="s">
        <v>890</v>
      </c>
      <c r="C220" s="17" t="s">
        <v>249</v>
      </c>
      <c r="D220" s="17" t="s">
        <v>249</v>
      </c>
    </row>
    <row r="221" spans="1:7" x14ac:dyDescent="0.35">
      <c r="A221" s="17" t="s">
        <v>2751</v>
      </c>
      <c r="B221" s="17" t="s">
        <v>890</v>
      </c>
      <c r="C221" s="17" t="s">
        <v>249</v>
      </c>
      <c r="D221" s="17" t="s">
        <v>249</v>
      </c>
    </row>
    <row r="222" spans="1:7" x14ac:dyDescent="0.35">
      <c r="A222" s="17" t="s">
        <v>2752</v>
      </c>
      <c r="B222" s="17" t="s">
        <v>890</v>
      </c>
      <c r="C222" s="17" t="s">
        <v>249</v>
      </c>
      <c r="D222" s="17" t="s">
        <v>249</v>
      </c>
    </row>
    <row r="223" spans="1:7" x14ac:dyDescent="0.35">
      <c r="A223" s="17" t="s">
        <v>2753</v>
      </c>
      <c r="B223" s="17" t="s">
        <v>890</v>
      </c>
      <c r="C223" s="17" t="s">
        <v>249</v>
      </c>
      <c r="D223" s="17" t="s">
        <v>249</v>
      </c>
    </row>
    <row r="224" spans="1:7" x14ac:dyDescent="0.35">
      <c r="A224" s="17" t="s">
        <v>2754</v>
      </c>
      <c r="B224" s="17" t="s">
        <v>890</v>
      </c>
      <c r="C224" s="17" t="s">
        <v>249</v>
      </c>
      <c r="D224" s="17" t="s">
        <v>249</v>
      </c>
    </row>
    <row r="225" spans="1:7" x14ac:dyDescent="0.35">
      <c r="A225" s="17" t="s">
        <v>2755</v>
      </c>
      <c r="B225" s="17" t="s">
        <v>890</v>
      </c>
      <c r="C225" s="17" t="s">
        <v>249</v>
      </c>
      <c r="D225" s="17" t="s">
        <v>249</v>
      </c>
    </row>
    <row r="226" spans="1:7" x14ac:dyDescent="0.35">
      <c r="A226" s="17" t="s">
        <v>2756</v>
      </c>
      <c r="B226" s="17" t="s">
        <v>890</v>
      </c>
      <c r="C226" s="17" t="s">
        <v>249</v>
      </c>
      <c r="D226" s="17" t="s">
        <v>249</v>
      </c>
    </row>
    <row r="227" spans="1:7" x14ac:dyDescent="0.35">
      <c r="A227" s="17" t="s">
        <v>2757</v>
      </c>
      <c r="B227" s="17" t="s">
        <v>890</v>
      </c>
      <c r="C227" s="17" t="s">
        <v>249</v>
      </c>
      <c r="D227" s="17" t="s">
        <v>249</v>
      </c>
    </row>
    <row r="228" spans="1:7" x14ac:dyDescent="0.35">
      <c r="A228" s="17" t="s">
        <v>2758</v>
      </c>
      <c r="B228" s="17" t="s">
        <v>890</v>
      </c>
      <c r="C228" s="17" t="s">
        <v>249</v>
      </c>
      <c r="D228" s="17" t="s">
        <v>249</v>
      </c>
    </row>
    <row r="229" spans="1:7" x14ac:dyDescent="0.35">
      <c r="A229" s="17" t="s">
        <v>2759</v>
      </c>
      <c r="B229" s="17" t="s">
        <v>890</v>
      </c>
      <c r="C229" s="17" t="s">
        <v>249</v>
      </c>
      <c r="D229" s="17" t="s">
        <v>249</v>
      </c>
    </row>
    <row r="230" spans="1:7" x14ac:dyDescent="0.35">
      <c r="A230" s="17" t="s">
        <v>2760</v>
      </c>
    </row>
    <row r="231" spans="1:7" x14ac:dyDescent="0.35">
      <c r="A231" s="17" t="s">
        <v>2761</v>
      </c>
    </row>
    <row r="232" spans="1:7" x14ac:dyDescent="0.35">
      <c r="A232" s="17" t="s">
        <v>2762</v>
      </c>
    </row>
    <row r="233" spans="1:7" x14ac:dyDescent="0.35">
      <c r="A233" s="17" t="s">
        <v>2763</v>
      </c>
    </row>
    <row r="234" spans="1:7" x14ac:dyDescent="0.35">
      <c r="A234" s="17" t="s">
        <v>2764</v>
      </c>
    </row>
    <row r="235" spans="1:7" x14ac:dyDescent="0.35">
      <c r="A235" s="34"/>
      <c r="B235" s="35" t="s">
        <v>2765</v>
      </c>
      <c r="C235" s="34" t="s">
        <v>1650</v>
      </c>
      <c r="D235" s="34" t="s">
        <v>2741</v>
      </c>
      <c r="E235" s="36"/>
      <c r="F235" s="34"/>
      <c r="G235" s="34"/>
    </row>
    <row r="236" spans="1:7" x14ac:dyDescent="0.35">
      <c r="A236" s="17" t="s">
        <v>2766</v>
      </c>
      <c r="B236" s="17" t="s">
        <v>890</v>
      </c>
      <c r="C236" s="17" t="s">
        <v>249</v>
      </c>
      <c r="D236" s="17" t="s">
        <v>249</v>
      </c>
    </row>
    <row r="237" spans="1:7" x14ac:dyDescent="0.35">
      <c r="A237" s="17" t="s">
        <v>2767</v>
      </c>
      <c r="B237" s="17" t="s">
        <v>890</v>
      </c>
      <c r="C237" s="17" t="s">
        <v>249</v>
      </c>
      <c r="D237" s="17" t="s">
        <v>249</v>
      </c>
    </row>
    <row r="238" spans="1:7" x14ac:dyDescent="0.35">
      <c r="A238" s="17" t="s">
        <v>2768</v>
      </c>
      <c r="B238" s="17" t="s">
        <v>890</v>
      </c>
      <c r="C238" s="17" t="s">
        <v>249</v>
      </c>
      <c r="D238" s="17" t="s">
        <v>249</v>
      </c>
    </row>
    <row r="239" spans="1:7" x14ac:dyDescent="0.35">
      <c r="A239" s="17" t="s">
        <v>2769</v>
      </c>
      <c r="B239" s="17" t="s">
        <v>890</v>
      </c>
      <c r="C239" s="17" t="s">
        <v>249</v>
      </c>
      <c r="D239" s="17" t="s">
        <v>249</v>
      </c>
    </row>
    <row r="240" spans="1:7" x14ac:dyDescent="0.35">
      <c r="A240" s="17" t="s">
        <v>2770</v>
      </c>
      <c r="B240" s="17" t="s">
        <v>890</v>
      </c>
      <c r="C240" s="17" t="s">
        <v>249</v>
      </c>
      <c r="D240" s="17" t="s">
        <v>249</v>
      </c>
    </row>
    <row r="241" spans="1:4" x14ac:dyDescent="0.35">
      <c r="A241" s="17" t="s">
        <v>2771</v>
      </c>
      <c r="B241" s="17" t="s">
        <v>890</v>
      </c>
      <c r="C241" s="17" t="s">
        <v>249</v>
      </c>
      <c r="D241" s="17" t="s">
        <v>249</v>
      </c>
    </row>
    <row r="242" spans="1:4" x14ac:dyDescent="0.35">
      <c r="A242" s="17" t="s">
        <v>2772</v>
      </c>
      <c r="B242" s="17" t="s">
        <v>890</v>
      </c>
      <c r="C242" s="17" t="s">
        <v>249</v>
      </c>
      <c r="D242" s="17" t="s">
        <v>249</v>
      </c>
    </row>
    <row r="243" spans="1:4" x14ac:dyDescent="0.35">
      <c r="A243" s="17" t="s">
        <v>2773</v>
      </c>
      <c r="B243" s="17" t="s">
        <v>890</v>
      </c>
      <c r="C243" s="17" t="s">
        <v>249</v>
      </c>
      <c r="D243" s="17" t="s">
        <v>249</v>
      </c>
    </row>
    <row r="244" spans="1:4" x14ac:dyDescent="0.35">
      <c r="A244" s="17" t="s">
        <v>2774</v>
      </c>
      <c r="B244" s="17" t="s">
        <v>890</v>
      </c>
      <c r="C244" s="17" t="s">
        <v>249</v>
      </c>
      <c r="D244" s="17" t="s">
        <v>249</v>
      </c>
    </row>
    <row r="245" spans="1:4" x14ac:dyDescent="0.35">
      <c r="A245" s="17" t="s">
        <v>2775</v>
      </c>
      <c r="B245" s="17" t="s">
        <v>890</v>
      </c>
      <c r="C245" s="17" t="s">
        <v>249</v>
      </c>
      <c r="D245" s="17" t="s">
        <v>249</v>
      </c>
    </row>
    <row r="246" spans="1:4" x14ac:dyDescent="0.35">
      <c r="A246" s="17" t="s">
        <v>2776</v>
      </c>
      <c r="B246" s="17" t="s">
        <v>890</v>
      </c>
      <c r="C246" s="17" t="s">
        <v>249</v>
      </c>
      <c r="D246" s="17" t="s">
        <v>249</v>
      </c>
    </row>
    <row r="247" spans="1:4" x14ac:dyDescent="0.35">
      <c r="A247" s="17" t="s">
        <v>2777</v>
      </c>
      <c r="B247" s="17" t="s">
        <v>890</v>
      </c>
      <c r="C247" s="17" t="s">
        <v>249</v>
      </c>
      <c r="D247" s="17" t="s">
        <v>249</v>
      </c>
    </row>
    <row r="248" spans="1:4" x14ac:dyDescent="0.35">
      <c r="A248" s="17" t="s">
        <v>2778</v>
      </c>
      <c r="B248" s="17" t="s">
        <v>890</v>
      </c>
      <c r="C248" s="17" t="s">
        <v>249</v>
      </c>
      <c r="D248" s="17" t="s">
        <v>249</v>
      </c>
    </row>
    <row r="249" spans="1:4" x14ac:dyDescent="0.35">
      <c r="A249" s="17" t="s">
        <v>2779</v>
      </c>
      <c r="B249" s="17" t="s">
        <v>890</v>
      </c>
      <c r="C249" s="17" t="s">
        <v>249</v>
      </c>
      <c r="D249" s="17" t="s">
        <v>249</v>
      </c>
    </row>
    <row r="250" spans="1:4" x14ac:dyDescent="0.35">
      <c r="A250" s="17" t="s">
        <v>2780</v>
      </c>
      <c r="B250" s="17" t="s">
        <v>890</v>
      </c>
      <c r="C250" s="17" t="s">
        <v>249</v>
      </c>
      <c r="D250" s="17" t="s">
        <v>249</v>
      </c>
    </row>
    <row r="251" spans="1:4" x14ac:dyDescent="0.35">
      <c r="A251" s="17" t="s">
        <v>2781</v>
      </c>
      <c r="B251" s="17" t="s">
        <v>890</v>
      </c>
      <c r="C251" s="17" t="s">
        <v>249</v>
      </c>
      <c r="D251" s="17" t="s">
        <v>249</v>
      </c>
    </row>
    <row r="252" spans="1:4" x14ac:dyDescent="0.35">
      <c r="A252" s="17" t="s">
        <v>2782</v>
      </c>
      <c r="B252" s="17" t="s">
        <v>890</v>
      </c>
      <c r="C252" s="17" t="s">
        <v>249</v>
      </c>
      <c r="D252" s="17" t="s">
        <v>249</v>
      </c>
    </row>
    <row r="253" spans="1:4" x14ac:dyDescent="0.35">
      <c r="A253" s="17" t="s">
        <v>2783</v>
      </c>
    </row>
    <row r="254" spans="1:4" x14ac:dyDescent="0.35">
      <c r="A254" s="17" t="s">
        <v>2784</v>
      </c>
    </row>
    <row r="255" spans="1:4" x14ac:dyDescent="0.35">
      <c r="A255" s="17" t="s">
        <v>2785</v>
      </c>
    </row>
    <row r="256" spans="1:4" x14ac:dyDescent="0.35">
      <c r="A256" s="17" t="s">
        <v>2786</v>
      </c>
    </row>
    <row r="257" spans="1:1" x14ac:dyDescent="0.35">
      <c r="A257" s="17" t="s">
        <v>2787</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zoomScale="75" zoomScaleNormal="75" workbookViewId="0"/>
  </sheetViews>
  <sheetFormatPr defaultRowHeight="14.5" x14ac:dyDescent="0.35"/>
  <cols>
    <col min="1" max="1" width="16.26953125" style="58" customWidth="1"/>
    <col min="2" max="2" width="89.81640625" style="17" bestFit="1" customWidth="1"/>
    <col min="3" max="3" width="134.7265625" style="58" customWidth="1"/>
    <col min="4" max="4" width="9.1796875" style="58"/>
  </cols>
  <sheetData>
    <row r="1" spans="1:3" ht="31" x14ac:dyDescent="0.35">
      <c r="A1" s="10" t="s">
        <v>1839</v>
      </c>
      <c r="B1" s="10"/>
      <c r="C1" s="12" t="s">
        <v>3086</v>
      </c>
    </row>
    <row r="2" spans="1:3" x14ac:dyDescent="0.35">
      <c r="B2" s="11"/>
      <c r="C2" s="11"/>
    </row>
    <row r="3" spans="1:3" x14ac:dyDescent="0.35">
      <c r="A3" s="211" t="s">
        <v>1840</v>
      </c>
      <c r="B3" s="212"/>
      <c r="C3" s="203"/>
    </row>
    <row r="4" spans="1:3" x14ac:dyDescent="0.35">
      <c r="A4"/>
      <c r="B4"/>
      <c r="C4" s="203"/>
    </row>
    <row r="5" spans="1:3" ht="18.5" x14ac:dyDescent="0.35">
      <c r="A5" s="205" t="s">
        <v>246</v>
      </c>
      <c r="B5" s="205" t="s">
        <v>1841</v>
      </c>
      <c r="C5" s="213" t="s">
        <v>1842</v>
      </c>
    </row>
    <row r="6" spans="1:3" ht="72.5" x14ac:dyDescent="0.35">
      <c r="A6" s="202" t="s">
        <v>1843</v>
      </c>
      <c r="B6" s="206" t="s">
        <v>1844</v>
      </c>
      <c r="C6" s="263" t="s">
        <v>3052</v>
      </c>
    </row>
    <row r="7" spans="1:3" ht="29" x14ac:dyDescent="0.35">
      <c r="A7" s="202" t="s">
        <v>1845</v>
      </c>
      <c r="B7" s="206" t="s">
        <v>1846</v>
      </c>
      <c r="C7" s="263" t="s">
        <v>1847</v>
      </c>
    </row>
    <row r="8" spans="1:3" ht="29" x14ac:dyDescent="0.35">
      <c r="A8" s="202" t="s">
        <v>1848</v>
      </c>
      <c r="B8" s="206" t="s">
        <v>1849</v>
      </c>
      <c r="C8" s="263" t="s">
        <v>1850</v>
      </c>
    </row>
    <row r="9" spans="1:3" x14ac:dyDescent="0.35">
      <c r="A9" s="202" t="s">
        <v>1851</v>
      </c>
      <c r="B9" s="206" t="s">
        <v>1852</v>
      </c>
      <c r="C9" s="256" t="s">
        <v>3012</v>
      </c>
    </row>
    <row r="10" spans="1:3" ht="58" x14ac:dyDescent="0.35">
      <c r="A10" s="202" t="s">
        <v>1853</v>
      </c>
      <c r="B10" s="206" t="s">
        <v>3090</v>
      </c>
      <c r="C10" s="256" t="s">
        <v>3014</v>
      </c>
    </row>
    <row r="11" spans="1:3" ht="43.5" x14ac:dyDescent="0.35">
      <c r="A11" s="202" t="s">
        <v>1854</v>
      </c>
      <c r="B11" s="206" t="s">
        <v>1855</v>
      </c>
      <c r="C11" s="256" t="s">
        <v>3015</v>
      </c>
    </row>
    <row r="12" spans="1:3" x14ac:dyDescent="0.35">
      <c r="A12" s="202" t="s">
        <v>1856</v>
      </c>
      <c r="B12" s="206" t="s">
        <v>1857</v>
      </c>
      <c r="C12" s="256" t="s">
        <v>3016</v>
      </c>
    </row>
    <row r="13" spans="1:3" x14ac:dyDescent="0.35">
      <c r="A13" s="202" t="s">
        <v>1858</v>
      </c>
      <c r="B13" s="206" t="s">
        <v>1859</v>
      </c>
      <c r="C13" s="256" t="s">
        <v>3017</v>
      </c>
    </row>
    <row r="14" spans="1:3" ht="87" x14ac:dyDescent="0.35">
      <c r="A14" s="202" t="s">
        <v>1860</v>
      </c>
      <c r="B14" s="206" t="s">
        <v>1861</v>
      </c>
      <c r="C14" s="256" t="s">
        <v>3018</v>
      </c>
    </row>
    <row r="15" spans="1:3" ht="87" x14ac:dyDescent="0.35">
      <c r="A15" s="202" t="s">
        <v>1862</v>
      </c>
      <c r="B15" s="206" t="s">
        <v>1863</v>
      </c>
      <c r="C15" s="256" t="s">
        <v>3111</v>
      </c>
    </row>
    <row r="16" spans="1:3" ht="29" x14ac:dyDescent="0.35">
      <c r="A16" s="202" t="s">
        <v>1864</v>
      </c>
      <c r="B16" s="206" t="s">
        <v>1865</v>
      </c>
      <c r="C16" s="256" t="s">
        <v>3112</v>
      </c>
    </row>
    <row r="17" spans="1:3" ht="29" x14ac:dyDescent="0.35">
      <c r="A17" s="202" t="s">
        <v>1866</v>
      </c>
      <c r="B17" s="209" t="s">
        <v>1867</v>
      </c>
      <c r="C17" s="256" t="s">
        <v>3019</v>
      </c>
    </row>
    <row r="18" spans="1:3" x14ac:dyDescent="0.35">
      <c r="A18" s="202" t="s">
        <v>1868</v>
      </c>
      <c r="B18" s="209" t="s">
        <v>1869</v>
      </c>
      <c r="C18" s="264" t="s">
        <v>3020</v>
      </c>
    </row>
    <row r="19" spans="1:3" x14ac:dyDescent="0.35">
      <c r="A19" s="202" t="s">
        <v>1870</v>
      </c>
      <c r="B19" s="209" t="s">
        <v>1871</v>
      </c>
      <c r="C19" s="256" t="s">
        <v>3013</v>
      </c>
    </row>
    <row r="20" spans="1:3" x14ac:dyDescent="0.35">
      <c r="A20" s="202" t="s">
        <v>1872</v>
      </c>
      <c r="B20" s="206" t="s">
        <v>1873</v>
      </c>
      <c r="C20" s="256" t="s">
        <v>3021</v>
      </c>
    </row>
    <row r="21" spans="1:3" x14ac:dyDescent="0.35">
      <c r="A21" s="202" t="s">
        <v>1874</v>
      </c>
      <c r="B21" s="207" t="s">
        <v>1875</v>
      </c>
      <c r="C21" s="257" t="s">
        <v>1905</v>
      </c>
    </row>
    <row r="22" spans="1:3" x14ac:dyDescent="0.35">
      <c r="A22" s="202" t="s">
        <v>1876</v>
      </c>
      <c r="B22" s="216"/>
      <c r="C22" s="257"/>
    </row>
    <row r="23" spans="1:3" x14ac:dyDescent="0.35">
      <c r="A23" s="202" t="s">
        <v>1877</v>
      </c>
      <c r="B23" s="214"/>
      <c r="C23" s="256"/>
    </row>
    <row r="24" spans="1:3" x14ac:dyDescent="0.35">
      <c r="A24" s="202" t="s">
        <v>1878</v>
      </c>
      <c r="B24" s="210"/>
      <c r="C24" s="256"/>
    </row>
    <row r="25" spans="1:3" x14ac:dyDescent="0.35">
      <c r="A25" s="202" t="s">
        <v>1879</v>
      </c>
      <c r="B25" s="210"/>
      <c r="C25" s="256"/>
    </row>
    <row r="26" spans="1:3" x14ac:dyDescent="0.35">
      <c r="A26" s="202" t="s">
        <v>1880</v>
      </c>
      <c r="B26" s="210"/>
      <c r="C26" s="256"/>
    </row>
    <row r="27" spans="1:3" x14ac:dyDescent="0.35">
      <c r="A27" s="202" t="s">
        <v>1881</v>
      </c>
      <c r="B27" s="210"/>
      <c r="C27" s="256"/>
    </row>
    <row r="28" spans="1:3" ht="18.5" x14ac:dyDescent="0.35">
      <c r="A28" s="205"/>
      <c r="B28" s="205" t="s">
        <v>1882</v>
      </c>
      <c r="C28" s="213" t="s">
        <v>1842</v>
      </c>
    </row>
    <row r="29" spans="1:3" x14ac:dyDescent="0.35">
      <c r="A29" s="202" t="s">
        <v>1883</v>
      </c>
      <c r="B29" s="206" t="s">
        <v>1884</v>
      </c>
      <c r="C29" s="214" t="s">
        <v>1908</v>
      </c>
    </row>
    <row r="30" spans="1:3" x14ac:dyDescent="0.35">
      <c r="A30" s="202" t="s">
        <v>1885</v>
      </c>
      <c r="B30" s="206" t="s">
        <v>1886</v>
      </c>
      <c r="C30" s="214" t="s">
        <v>1908</v>
      </c>
    </row>
    <row r="31" spans="1:3" x14ac:dyDescent="0.35">
      <c r="A31" s="202" t="s">
        <v>1887</v>
      </c>
      <c r="B31" s="206" t="s">
        <v>1888</v>
      </c>
      <c r="C31" s="214" t="s">
        <v>1908</v>
      </c>
    </row>
    <row r="32" spans="1:3" ht="29" x14ac:dyDescent="0.35">
      <c r="A32" s="202" t="s">
        <v>1889</v>
      </c>
      <c r="B32" s="218" t="s">
        <v>2788</v>
      </c>
      <c r="C32" s="214" t="s">
        <v>1908</v>
      </c>
    </row>
    <row r="33" spans="1:3" x14ac:dyDescent="0.35">
      <c r="A33" s="202" t="s">
        <v>1890</v>
      </c>
      <c r="B33" s="217"/>
      <c r="C33" s="214"/>
    </row>
    <row r="34" spans="1:3" x14ac:dyDescent="0.35">
      <c r="A34" s="202" t="s">
        <v>1891</v>
      </c>
      <c r="B34" s="217"/>
      <c r="C34" s="214"/>
    </row>
    <row r="35" spans="1:3" x14ac:dyDescent="0.35">
      <c r="A35" s="202" t="s">
        <v>1892</v>
      </c>
      <c r="B35" s="217"/>
      <c r="C35" s="214"/>
    </row>
    <row r="36" spans="1:3" x14ac:dyDescent="0.35">
      <c r="A36" s="202" t="s">
        <v>1893</v>
      </c>
      <c r="B36" s="217"/>
      <c r="C36" s="214"/>
    </row>
    <row r="37" spans="1:3" x14ac:dyDescent="0.35">
      <c r="A37" s="202" t="s">
        <v>1894</v>
      </c>
      <c r="B37" s="217"/>
      <c r="C37" s="214"/>
    </row>
    <row r="38" spans="1:3" x14ac:dyDescent="0.35">
      <c r="A38" s="202" t="s">
        <v>1895</v>
      </c>
      <c r="B38" s="217"/>
      <c r="C38" s="214"/>
    </row>
    <row r="39" spans="1:3" x14ac:dyDescent="0.35">
      <c r="A39" s="202" t="s">
        <v>1896</v>
      </c>
      <c r="B39" s="217"/>
      <c r="C39" s="214"/>
    </row>
    <row r="40" spans="1:3" x14ac:dyDescent="0.35">
      <c r="A40" s="202" t="s">
        <v>1897</v>
      </c>
      <c r="B40"/>
      <c r="C40" s="214"/>
    </row>
    <row r="41" spans="1:3" x14ac:dyDescent="0.35">
      <c r="A41" s="202" t="s">
        <v>1898</v>
      </c>
      <c r="B41" s="217"/>
      <c r="C41" s="214"/>
    </row>
    <row r="42" spans="1:3" x14ac:dyDescent="0.35">
      <c r="A42" s="202" t="s">
        <v>1899</v>
      </c>
      <c r="B42" s="217"/>
      <c r="C42" s="214"/>
    </row>
    <row r="43" spans="1:3" x14ac:dyDescent="0.35">
      <c r="A43" s="202" t="s">
        <v>1900</v>
      </c>
      <c r="B43" s="217"/>
      <c r="C43" s="214"/>
    </row>
    <row r="44" spans="1:3" ht="18.5" x14ac:dyDescent="0.35">
      <c r="A44" s="205"/>
      <c r="B44" s="205" t="s">
        <v>1901</v>
      </c>
      <c r="C44" s="213" t="s">
        <v>1902</v>
      </c>
    </row>
    <row r="45" spans="1:3" x14ac:dyDescent="0.35">
      <c r="A45" s="202" t="s">
        <v>1903</v>
      </c>
      <c r="B45" s="209" t="s">
        <v>1904</v>
      </c>
      <c r="C45" s="204" t="s">
        <v>1905</v>
      </c>
    </row>
    <row r="46" spans="1:3" x14ac:dyDescent="0.35">
      <c r="A46" s="202" t="s">
        <v>1906</v>
      </c>
      <c r="B46" s="209" t="s">
        <v>1907</v>
      </c>
      <c r="C46" s="204" t="s">
        <v>1908</v>
      </c>
    </row>
    <row r="47" spans="1:3" x14ac:dyDescent="0.35">
      <c r="A47" s="202" t="s">
        <v>1909</v>
      </c>
      <c r="B47" s="209" t="s">
        <v>1910</v>
      </c>
      <c r="C47" s="204" t="s">
        <v>1911</v>
      </c>
    </row>
    <row r="48" spans="1:3" x14ac:dyDescent="0.35">
      <c r="A48" s="202" t="s">
        <v>1912</v>
      </c>
      <c r="B48" s="218" t="s">
        <v>2789</v>
      </c>
      <c r="C48" s="214" t="s">
        <v>1930</v>
      </c>
    </row>
    <row r="49" spans="1:3" x14ac:dyDescent="0.35">
      <c r="A49" s="202" t="s">
        <v>1913</v>
      </c>
      <c r="B49" s="215"/>
      <c r="C49" s="214"/>
    </row>
    <row r="50" spans="1:3" x14ac:dyDescent="0.35">
      <c r="A50" s="202" t="s">
        <v>1914</v>
      </c>
      <c r="B50" s="218"/>
      <c r="C50" s="214"/>
    </row>
    <row r="51" spans="1:3" ht="18.5" x14ac:dyDescent="0.35">
      <c r="A51" s="205"/>
      <c r="B51" s="205" t="s">
        <v>1915</v>
      </c>
      <c r="C51" s="213" t="s">
        <v>1842</v>
      </c>
    </row>
    <row r="52" spans="1:3" x14ac:dyDescent="0.35">
      <c r="A52" s="202" t="s">
        <v>1916</v>
      </c>
      <c r="B52" s="206" t="s">
        <v>1917</v>
      </c>
      <c r="C52" s="204" t="s">
        <v>1908</v>
      </c>
    </row>
    <row r="53" spans="1:3" x14ac:dyDescent="0.35">
      <c r="A53" s="202" t="s">
        <v>1918</v>
      </c>
      <c r="B53" s="215"/>
      <c r="C53" s="216"/>
    </row>
    <row r="54" spans="1:3" x14ac:dyDescent="0.35">
      <c r="A54" s="202" t="s">
        <v>1919</v>
      </c>
      <c r="B54" s="215"/>
      <c r="C54" s="216"/>
    </row>
    <row r="55" spans="1:3" x14ac:dyDescent="0.35">
      <c r="A55" s="202" t="s">
        <v>1920</v>
      </c>
      <c r="B55" s="215"/>
      <c r="C55" s="216"/>
    </row>
    <row r="56" spans="1:3" x14ac:dyDescent="0.35">
      <c r="A56" s="202" t="s">
        <v>1921</v>
      </c>
      <c r="B56" s="215"/>
      <c r="C56" s="216"/>
    </row>
    <row r="57" spans="1:3" x14ac:dyDescent="0.35">
      <c r="A57" s="202" t="s">
        <v>1922</v>
      </c>
      <c r="B57" s="215"/>
      <c r="C57" s="216"/>
    </row>
    <row r="58" spans="1:3" x14ac:dyDescent="0.35">
      <c r="A58"/>
      <c r="B58" s="208"/>
      <c r="C58"/>
    </row>
    <row r="59" spans="1:3" x14ac:dyDescent="0.35">
      <c r="B59" s="30"/>
    </row>
    <row r="60" spans="1:3" x14ac:dyDescent="0.35">
      <c r="B60" s="30"/>
    </row>
    <row r="61" spans="1:3" x14ac:dyDescent="0.35">
      <c r="B61" s="30"/>
    </row>
    <row r="62" spans="1:3" x14ac:dyDescent="0.35">
      <c r="B62" s="30"/>
    </row>
    <row r="63" spans="1:3" x14ac:dyDescent="0.35">
      <c r="B63" s="30"/>
    </row>
    <row r="64" spans="1:3" x14ac:dyDescent="0.35">
      <c r="B64" s="30"/>
    </row>
    <row r="65" spans="2:2" x14ac:dyDescent="0.35">
      <c r="B65" s="30"/>
    </row>
    <row r="66" spans="2:2" x14ac:dyDescent="0.35">
      <c r="B66" s="30"/>
    </row>
    <row r="67" spans="2:2" x14ac:dyDescent="0.35">
      <c r="B67" s="30"/>
    </row>
    <row r="68" spans="2:2" x14ac:dyDescent="0.35">
      <c r="B68" s="30"/>
    </row>
    <row r="69" spans="2:2" x14ac:dyDescent="0.35">
      <c r="B69" s="30"/>
    </row>
    <row r="70" spans="2:2" x14ac:dyDescent="0.35">
      <c r="B70" s="30"/>
    </row>
    <row r="71" spans="2:2" x14ac:dyDescent="0.35">
      <c r="B71" s="30"/>
    </row>
    <row r="72" spans="2:2" x14ac:dyDescent="0.35">
      <c r="B72" s="30"/>
    </row>
    <row r="73" spans="2:2" x14ac:dyDescent="0.35">
      <c r="B73" s="30"/>
    </row>
    <row r="74" spans="2:2" x14ac:dyDescent="0.35">
      <c r="B74" s="30"/>
    </row>
    <row r="75" spans="2:2" x14ac:dyDescent="0.35">
      <c r="B75" s="30"/>
    </row>
    <row r="76" spans="2:2" x14ac:dyDescent="0.35">
      <c r="B76" s="30"/>
    </row>
    <row r="77" spans="2:2" x14ac:dyDescent="0.35">
      <c r="B77" s="30"/>
    </row>
    <row r="78" spans="2:2" x14ac:dyDescent="0.35">
      <c r="B78" s="30"/>
    </row>
    <row r="79" spans="2:2" x14ac:dyDescent="0.35">
      <c r="B79" s="30"/>
    </row>
    <row r="80" spans="2:2" x14ac:dyDescent="0.35">
      <c r="B80" s="30"/>
    </row>
    <row r="81" spans="2:2" x14ac:dyDescent="0.35">
      <c r="B81" s="30"/>
    </row>
    <row r="82" spans="2:2" x14ac:dyDescent="0.35">
      <c r="B82" s="30"/>
    </row>
    <row r="83" spans="2:2" x14ac:dyDescent="0.35">
      <c r="B83" s="30"/>
    </row>
    <row r="84" spans="2:2" x14ac:dyDescent="0.35">
      <c r="B84" s="30"/>
    </row>
    <row r="85" spans="2:2" x14ac:dyDescent="0.35">
      <c r="B85" s="30"/>
    </row>
    <row r="86" spans="2:2" x14ac:dyDescent="0.35">
      <c r="B86" s="30"/>
    </row>
    <row r="87" spans="2:2" x14ac:dyDescent="0.35">
      <c r="B87" s="30"/>
    </row>
    <row r="88" spans="2:2" x14ac:dyDescent="0.35">
      <c r="B88" s="30"/>
    </row>
    <row r="89" spans="2:2" x14ac:dyDescent="0.35">
      <c r="B89" s="30"/>
    </row>
    <row r="90" spans="2:2" x14ac:dyDescent="0.35">
      <c r="B90" s="30"/>
    </row>
    <row r="91" spans="2:2" x14ac:dyDescent="0.35">
      <c r="B91" s="30"/>
    </row>
    <row r="92" spans="2:2" x14ac:dyDescent="0.35">
      <c r="B92" s="30"/>
    </row>
    <row r="93" spans="2:2" x14ac:dyDescent="0.35">
      <c r="B93" s="30"/>
    </row>
    <row r="94" spans="2:2" x14ac:dyDescent="0.35">
      <c r="B94" s="30"/>
    </row>
    <row r="95" spans="2:2" x14ac:dyDescent="0.35">
      <c r="B95" s="30"/>
    </row>
    <row r="96" spans="2:2" x14ac:dyDescent="0.35">
      <c r="B96" s="30"/>
    </row>
    <row r="97" spans="2:2" x14ac:dyDescent="0.35">
      <c r="B97" s="30"/>
    </row>
    <row r="98" spans="2:2" x14ac:dyDescent="0.35">
      <c r="B98" s="30"/>
    </row>
    <row r="99" spans="2:2" x14ac:dyDescent="0.35">
      <c r="B99" s="30"/>
    </row>
    <row r="100" spans="2:2" x14ac:dyDescent="0.35">
      <c r="B100" s="30"/>
    </row>
    <row r="101" spans="2:2" x14ac:dyDescent="0.35">
      <c r="B101" s="30"/>
    </row>
    <row r="102" spans="2:2" x14ac:dyDescent="0.35">
      <c r="B102" s="30"/>
    </row>
    <row r="103" spans="2:2" x14ac:dyDescent="0.35">
      <c r="B103" s="11"/>
    </row>
    <row r="104" spans="2:2" x14ac:dyDescent="0.35">
      <c r="B104" s="11"/>
    </row>
    <row r="105" spans="2:2" x14ac:dyDescent="0.35">
      <c r="B105" s="11"/>
    </row>
    <row r="106" spans="2:2" x14ac:dyDescent="0.35">
      <c r="B106" s="11"/>
    </row>
    <row r="107" spans="2:2" x14ac:dyDescent="0.35">
      <c r="B107" s="11"/>
    </row>
    <row r="108" spans="2:2" x14ac:dyDescent="0.35">
      <c r="B108" s="11"/>
    </row>
    <row r="109" spans="2:2" x14ac:dyDescent="0.35">
      <c r="B109" s="11"/>
    </row>
    <row r="110" spans="2:2" x14ac:dyDescent="0.35">
      <c r="B110" s="11"/>
    </row>
    <row r="111" spans="2:2" x14ac:dyDescent="0.35">
      <c r="B111" s="11"/>
    </row>
    <row r="112" spans="2:2" x14ac:dyDescent="0.35">
      <c r="B112" s="11"/>
    </row>
    <row r="113" spans="2:2" x14ac:dyDescent="0.35">
      <c r="B113" s="30"/>
    </row>
    <row r="114" spans="2:2" x14ac:dyDescent="0.35">
      <c r="B114" s="30"/>
    </row>
    <row r="115" spans="2:2" x14ac:dyDescent="0.35">
      <c r="B115" s="30"/>
    </row>
    <row r="116" spans="2:2" x14ac:dyDescent="0.35">
      <c r="B116" s="30"/>
    </row>
    <row r="117" spans="2:2" x14ac:dyDescent="0.35">
      <c r="B117" s="30"/>
    </row>
    <row r="118" spans="2:2" x14ac:dyDescent="0.35">
      <c r="B118" s="30"/>
    </row>
    <row r="119" spans="2:2" x14ac:dyDescent="0.35">
      <c r="B119" s="30"/>
    </row>
    <row r="120" spans="2:2" x14ac:dyDescent="0.35">
      <c r="B120" s="30"/>
    </row>
    <row r="121" spans="2:2" x14ac:dyDescent="0.35">
      <c r="B121" s="53"/>
    </row>
    <row r="122" spans="2:2" x14ac:dyDescent="0.35">
      <c r="B122" s="30"/>
    </row>
    <row r="123" spans="2:2" x14ac:dyDescent="0.35">
      <c r="B123" s="30"/>
    </row>
    <row r="124" spans="2:2" x14ac:dyDescent="0.35">
      <c r="B124" s="30"/>
    </row>
    <row r="125" spans="2:2" x14ac:dyDescent="0.35">
      <c r="B125" s="30"/>
    </row>
    <row r="126" spans="2:2" x14ac:dyDescent="0.35">
      <c r="B126" s="30"/>
    </row>
    <row r="127" spans="2:2" x14ac:dyDescent="0.35">
      <c r="B127" s="30"/>
    </row>
    <row r="128" spans="2:2" x14ac:dyDescent="0.35">
      <c r="B128" s="30"/>
    </row>
    <row r="129" spans="2:2" x14ac:dyDescent="0.35">
      <c r="B129" s="30"/>
    </row>
    <row r="130" spans="2:2" x14ac:dyDescent="0.35">
      <c r="B130" s="30"/>
    </row>
    <row r="131" spans="2:2" x14ac:dyDescent="0.35">
      <c r="B131" s="30"/>
    </row>
    <row r="132" spans="2:2" x14ac:dyDescent="0.35">
      <c r="B132" s="30"/>
    </row>
    <row r="133" spans="2:2" x14ac:dyDescent="0.35">
      <c r="B133" s="30"/>
    </row>
    <row r="134" spans="2:2" x14ac:dyDescent="0.35">
      <c r="B134" s="30"/>
    </row>
    <row r="135" spans="2:2" x14ac:dyDescent="0.35">
      <c r="B135" s="30"/>
    </row>
    <row r="136" spans="2:2" x14ac:dyDescent="0.35">
      <c r="B136" s="30"/>
    </row>
    <row r="137" spans="2:2" x14ac:dyDescent="0.35">
      <c r="B137" s="30"/>
    </row>
    <row r="138" spans="2:2" x14ac:dyDescent="0.35">
      <c r="B138" s="30"/>
    </row>
    <row r="140" spans="2:2" x14ac:dyDescent="0.35">
      <c r="B140" s="30"/>
    </row>
    <row r="141" spans="2:2" x14ac:dyDescent="0.35">
      <c r="B141" s="30"/>
    </row>
    <row r="142" spans="2:2" x14ac:dyDescent="0.35">
      <c r="B142" s="30"/>
    </row>
    <row r="147" spans="2:2" x14ac:dyDescent="0.35">
      <c r="B147" s="20"/>
    </row>
    <row r="148" spans="2:2" x14ac:dyDescent="0.35">
      <c r="B148" s="88"/>
    </row>
    <row r="154" spans="2:2" x14ac:dyDescent="0.35">
      <c r="B154" s="33"/>
    </row>
    <row r="155" spans="2:2" x14ac:dyDescent="0.35">
      <c r="B155" s="30"/>
    </row>
    <row r="157" spans="2:2" x14ac:dyDescent="0.35">
      <c r="B157" s="30"/>
    </row>
    <row r="158" spans="2:2" x14ac:dyDescent="0.35">
      <c r="B158" s="30"/>
    </row>
    <row r="159" spans="2:2" x14ac:dyDescent="0.35">
      <c r="B159" s="30"/>
    </row>
    <row r="160" spans="2:2" x14ac:dyDescent="0.35">
      <c r="B160" s="30"/>
    </row>
    <row r="161" spans="2:2" x14ac:dyDescent="0.35">
      <c r="B161" s="30"/>
    </row>
    <row r="162" spans="2:2" x14ac:dyDescent="0.35">
      <c r="B162" s="30"/>
    </row>
    <row r="163" spans="2:2" x14ac:dyDescent="0.35">
      <c r="B163" s="30"/>
    </row>
    <row r="164" spans="2:2" x14ac:dyDescent="0.35">
      <c r="B164" s="30"/>
    </row>
    <row r="165" spans="2:2" x14ac:dyDescent="0.35">
      <c r="B165" s="30"/>
    </row>
    <row r="166" spans="2:2" x14ac:dyDescent="0.35">
      <c r="B166" s="30"/>
    </row>
    <row r="167" spans="2:2" x14ac:dyDescent="0.35">
      <c r="B167" s="30"/>
    </row>
    <row r="168" spans="2:2" x14ac:dyDescent="0.35">
      <c r="B168" s="30"/>
    </row>
    <row r="265" spans="2:2" x14ac:dyDescent="0.35">
      <c r="B265" s="28"/>
    </row>
    <row r="266" spans="2:2" x14ac:dyDescent="0.35">
      <c r="B266" s="30"/>
    </row>
    <row r="267" spans="2:2" x14ac:dyDescent="0.35">
      <c r="B267" s="30"/>
    </row>
    <row r="270" spans="2:2" x14ac:dyDescent="0.35">
      <c r="B270" s="30"/>
    </row>
    <row r="286" spans="2:2" x14ac:dyDescent="0.35">
      <c r="B286" s="28"/>
    </row>
    <row r="316" spans="2:2" x14ac:dyDescent="0.35">
      <c r="B316" s="20"/>
    </row>
    <row r="317" spans="2:2" x14ac:dyDescent="0.35">
      <c r="B317" s="30"/>
    </row>
    <row r="319" spans="2:2" x14ac:dyDescent="0.35">
      <c r="B319" s="30"/>
    </row>
    <row r="320" spans="2:2" x14ac:dyDescent="0.35">
      <c r="B320" s="30"/>
    </row>
    <row r="321" spans="2:2" x14ac:dyDescent="0.35">
      <c r="B321" s="30"/>
    </row>
    <row r="322" spans="2:2" x14ac:dyDescent="0.35">
      <c r="B322" s="30"/>
    </row>
    <row r="323" spans="2:2" x14ac:dyDescent="0.35">
      <c r="B323" s="30"/>
    </row>
    <row r="324" spans="2:2" x14ac:dyDescent="0.35">
      <c r="B324" s="30"/>
    </row>
    <row r="325" spans="2:2" x14ac:dyDescent="0.35">
      <c r="B325" s="30"/>
    </row>
    <row r="326" spans="2:2" x14ac:dyDescent="0.35">
      <c r="B326" s="30"/>
    </row>
    <row r="327" spans="2:2" x14ac:dyDescent="0.35">
      <c r="B327" s="30"/>
    </row>
    <row r="328" spans="2:2" x14ac:dyDescent="0.35">
      <c r="B328" s="30"/>
    </row>
    <row r="329" spans="2:2" x14ac:dyDescent="0.35">
      <c r="B329" s="30"/>
    </row>
    <row r="330" spans="2:2" x14ac:dyDescent="0.35">
      <c r="B330" s="30"/>
    </row>
    <row r="342" spans="2:2" x14ac:dyDescent="0.35">
      <c r="B342" s="30"/>
    </row>
    <row r="343" spans="2:2" x14ac:dyDescent="0.35">
      <c r="B343" s="30"/>
    </row>
    <row r="344" spans="2:2" x14ac:dyDescent="0.35">
      <c r="B344" s="30"/>
    </row>
    <row r="345" spans="2:2" x14ac:dyDescent="0.35">
      <c r="B345" s="30"/>
    </row>
    <row r="346" spans="2:2" x14ac:dyDescent="0.35">
      <c r="B346" s="30"/>
    </row>
    <row r="347" spans="2:2" x14ac:dyDescent="0.35">
      <c r="B347" s="30"/>
    </row>
    <row r="348" spans="2:2" x14ac:dyDescent="0.35">
      <c r="B348" s="30"/>
    </row>
    <row r="349" spans="2:2" x14ac:dyDescent="0.35">
      <c r="B349" s="30"/>
    </row>
    <row r="350" spans="2:2" x14ac:dyDescent="0.35">
      <c r="B350" s="30"/>
    </row>
    <row r="352" spans="2:2" x14ac:dyDescent="0.35">
      <c r="B352" s="30"/>
    </row>
    <row r="353" spans="2:2" x14ac:dyDescent="0.35">
      <c r="B353" s="30"/>
    </row>
    <row r="354" spans="2:2" x14ac:dyDescent="0.35">
      <c r="B354" s="30"/>
    </row>
    <row r="355" spans="2:2" x14ac:dyDescent="0.35">
      <c r="B355" s="30"/>
    </row>
    <row r="356" spans="2:2" x14ac:dyDescent="0.35">
      <c r="B356" s="30"/>
    </row>
    <row r="358" spans="2:2" x14ac:dyDescent="0.35">
      <c r="B358" s="30"/>
    </row>
    <row r="361" spans="2:2" x14ac:dyDescent="0.35">
      <c r="B361" s="30"/>
    </row>
    <row r="364" spans="2:2" x14ac:dyDescent="0.35">
      <c r="B364" s="30"/>
    </row>
    <row r="365" spans="2:2" x14ac:dyDescent="0.35">
      <c r="B365" s="30"/>
    </row>
    <row r="366" spans="2:2" x14ac:dyDescent="0.35">
      <c r="B366" s="30"/>
    </row>
    <row r="367" spans="2:2" x14ac:dyDescent="0.35">
      <c r="B367" s="30"/>
    </row>
    <row r="368" spans="2:2" x14ac:dyDescent="0.35">
      <c r="B368" s="30"/>
    </row>
    <row r="369" spans="2:2" x14ac:dyDescent="0.35">
      <c r="B369" s="30"/>
    </row>
    <row r="370" spans="2:2" x14ac:dyDescent="0.35">
      <c r="B370" s="30"/>
    </row>
    <row r="371" spans="2:2" x14ac:dyDescent="0.35">
      <c r="B371" s="30"/>
    </row>
    <row r="372" spans="2:2" x14ac:dyDescent="0.35">
      <c r="B372" s="30"/>
    </row>
    <row r="373" spans="2:2" x14ac:dyDescent="0.35">
      <c r="B373" s="30"/>
    </row>
    <row r="374" spans="2:2" x14ac:dyDescent="0.35">
      <c r="B374" s="30"/>
    </row>
    <row r="375" spans="2:2" x14ac:dyDescent="0.35">
      <c r="B375" s="30"/>
    </row>
    <row r="376" spans="2:2" x14ac:dyDescent="0.35">
      <c r="B376" s="30"/>
    </row>
    <row r="377" spans="2:2" x14ac:dyDescent="0.35">
      <c r="B377" s="30"/>
    </row>
    <row r="378" spans="2:2" x14ac:dyDescent="0.35">
      <c r="B378" s="30"/>
    </row>
    <row r="379" spans="2:2" x14ac:dyDescent="0.35">
      <c r="B379" s="30"/>
    </row>
    <row r="380" spans="2:2" x14ac:dyDescent="0.35">
      <c r="B380" s="30"/>
    </row>
    <row r="381" spans="2:2" x14ac:dyDescent="0.35">
      <c r="B381" s="30"/>
    </row>
    <row r="382" spans="2:2" x14ac:dyDescent="0.35">
      <c r="B382" s="30"/>
    </row>
    <row r="386" spans="2:2" x14ac:dyDescent="0.35">
      <c r="B386" s="20"/>
    </row>
    <row r="403" spans="2:2" x14ac:dyDescent="0.35">
      <c r="B403" s="89"/>
    </row>
  </sheetData>
  <protectedRanges>
    <protectedRange sqref="B21 C52:C88 B52 B24:B27 A53:B88 C23:C27 C6:C11 C29:C31 B32:C43 C13:C20" name="Glossary"/>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sharon.liew@westpac.co.nz</dc:creator>
  <cp:lastModifiedBy>Sharon Liew</cp:lastModifiedBy>
  <dcterms:created xsi:type="dcterms:W3CDTF">2022-10-06T04:53:56Z</dcterms:created>
  <dcterms:modified xsi:type="dcterms:W3CDTF">2026-04-08T02:32:36Z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0570-542b-47d3-a54a-33a1fe5fb7b9_Enabled">
    <vt:lpwstr>true</vt:lpwstr>
  </property>
  <property fmtid="{D5CDD505-2E9C-101B-9397-08002B2CF9AE}" pid="3" name="MSIP_Label_73840570-542b-47d3-a54a-33a1fe5fb7b9_SetDate">
    <vt:lpwstr>2026-03-19T03:31:40Z</vt:lpwstr>
  </property>
  <property fmtid="{D5CDD505-2E9C-101B-9397-08002B2CF9AE}" pid="4" name="MSIP_Label_73840570-542b-47d3-a54a-33a1fe5fb7b9_Method">
    <vt:lpwstr>Privileged</vt:lpwstr>
  </property>
  <property fmtid="{D5CDD505-2E9C-101B-9397-08002B2CF9AE}" pid="5" name="MSIP_Label_73840570-542b-47d3-a54a-33a1fe5fb7b9_Name">
    <vt:lpwstr>Protected - External</vt:lpwstr>
  </property>
  <property fmtid="{D5CDD505-2E9C-101B-9397-08002B2CF9AE}" pid="6" name="MSIP_Label_73840570-542b-47d3-a54a-33a1fe5fb7b9_SiteId">
    <vt:lpwstr>e3d7352c-397e-4fdb-ac22-c9513142fc13</vt:lpwstr>
  </property>
  <property fmtid="{D5CDD505-2E9C-101B-9397-08002B2CF9AE}" pid="7" name="MSIP_Label_73840570-542b-47d3-a54a-33a1fe5fb7b9_ActionId">
    <vt:lpwstr>34dec72e-e2b7-43d2-b605-fcf256169284</vt:lpwstr>
  </property>
  <property fmtid="{D5CDD505-2E9C-101B-9397-08002B2CF9AE}" pid="8" name="MSIP_Label_73840570-542b-47d3-a54a-33a1fe5fb7b9_ContentBits">
    <vt:lpwstr>0</vt:lpwstr>
  </property>
  <property fmtid="{D5CDD505-2E9C-101B-9397-08002B2CF9AE}" pid="9" name="MSIP_Label_73840570-542b-47d3-a54a-33a1fe5fb7b9_Tag">
    <vt:lpwstr>10, 0, 1, 1</vt:lpwstr>
  </property>
</Properties>
</file>