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66925"/>
  <mc:AlternateContent xmlns:mc="http://schemas.openxmlformats.org/markup-compatibility/2006">
    <mc:Choice Requires="x15">
      <x15ac:absPath xmlns:x15ac="http://schemas.microsoft.com/office/spreadsheetml/2010/11/ac" url="\\wnzltreasury\WNZLTreasury\Securitisation\WNZCBL - Hillary\Month ends\2025.04\"/>
    </mc:Choice>
  </mc:AlternateContent>
  <xr:revisionPtr revIDLastSave="0" documentId="13_ncr:1_{C172DF7D-9D79-4058-AD96-B25916042AFA}" xr6:coauthVersionLast="47" xr6:coauthVersionMax="47" xr10:uidLastSave="{00000000-0000-0000-0000-000000000000}"/>
  <bookViews>
    <workbookView xWindow="28680" yWindow="-120" windowWidth="29040" windowHeight="1599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state="hidden"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G1. Crisis M Payment Holidays" sheetId="14" state="hidden" r:id="rId14"/>
    <sheet name="E.g. General" sheetId="16" state="hidden" r:id="rId15"/>
    <sheet name="E.g. Other" sheetId="17" state="hidden" r:id="rId16"/>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9" i="7" l="1"/>
  <c r="G99" i="7" s="1"/>
  <c r="D108" i="7"/>
  <c r="G108" i="7" s="1"/>
  <c r="D107" i="7"/>
  <c r="G107" i="7" s="1"/>
  <c r="D106" i="7"/>
  <c r="G106" i="7" s="1"/>
  <c r="D105" i="7"/>
  <c r="G105" i="7" s="1"/>
  <c r="D104" i="7"/>
  <c r="G104" i="7" s="1"/>
  <c r="D103" i="7"/>
  <c r="G103" i="7" s="1"/>
  <c r="D102" i="7"/>
  <c r="G102" i="7" s="1"/>
  <c r="D101" i="7"/>
  <c r="G101" i="7" s="1"/>
  <c r="D100" i="7"/>
  <c r="G100" i="7" s="1"/>
  <c r="E76" i="7"/>
  <c r="D76" i="7"/>
  <c r="E72" i="7"/>
  <c r="G72" i="7"/>
  <c r="D72" i="7"/>
  <c r="G44" i="7"/>
  <c r="E44" i="7"/>
  <c r="D84" i="7"/>
  <c r="D44" i="7"/>
  <c r="D45" i="6"/>
  <c r="G220" i="6"/>
  <c r="F220" i="6"/>
  <c r="G130" i="6"/>
  <c r="F130" i="6"/>
  <c r="F58" i="6"/>
  <c r="G12" i="7"/>
  <c r="D165" i="6"/>
  <c r="D167" i="6" s="1"/>
  <c r="C164" i="6"/>
  <c r="C77" i="6"/>
  <c r="F70" i="6" s="1"/>
  <c r="C47" i="6"/>
  <c r="C56" i="6"/>
  <c r="D223" i="7"/>
  <c r="D222" i="7"/>
  <c r="E176" i="7"/>
  <c r="H153" i="7" s="1"/>
  <c r="D176" i="7"/>
  <c r="G156" i="7" s="1"/>
  <c r="D227" i="7"/>
  <c r="G267" i="7"/>
  <c r="E267" i="7"/>
  <c r="H265" i="7" s="1"/>
  <c r="D267" i="7"/>
  <c r="G265" i="7" s="1"/>
  <c r="E290" i="7"/>
  <c r="H287" i="7" s="1"/>
  <c r="D290" i="7"/>
  <c r="G272" i="7" s="1"/>
  <c r="G290" i="7" s="1"/>
  <c r="E345" i="7"/>
  <c r="D345" i="7"/>
  <c r="H334" i="7"/>
  <c r="G334" i="7"/>
  <c r="E334" i="7"/>
  <c r="H332" i="7" s="1"/>
  <c r="D334" i="7"/>
  <c r="G331" i="7" s="1"/>
  <c r="G333" i="7"/>
  <c r="H330" i="7"/>
  <c r="G330" i="7"/>
  <c r="G320" i="7"/>
  <c r="G327" i="7" s="1"/>
  <c r="H327" i="7"/>
  <c r="H326" i="7"/>
  <c r="H321" i="7"/>
  <c r="H322" i="7"/>
  <c r="H323" i="7"/>
  <c r="H324" i="7"/>
  <c r="H325" i="7"/>
  <c r="G326" i="7"/>
  <c r="G321" i="7"/>
  <c r="G322" i="7"/>
  <c r="G323" i="7"/>
  <c r="G324" i="7"/>
  <c r="G325" i="7"/>
  <c r="H320" i="7"/>
  <c r="G295" i="7"/>
  <c r="E308" i="7"/>
  <c r="H297" i="7" s="1"/>
  <c r="D308" i="7"/>
  <c r="G307" i="7" s="1"/>
  <c r="E327" i="7"/>
  <c r="D327" i="7"/>
  <c r="G297" i="7"/>
  <c r="G298" i="7"/>
  <c r="G299" i="7"/>
  <c r="G300" i="7"/>
  <c r="G301" i="7"/>
  <c r="G302" i="7"/>
  <c r="G303" i="7"/>
  <c r="G304" i="7"/>
  <c r="G305" i="7"/>
  <c r="G306" i="7"/>
  <c r="H296" i="7"/>
  <c r="H298" i="7"/>
  <c r="H300" i="7"/>
  <c r="H303" i="7"/>
  <c r="H304" i="7"/>
  <c r="H305" i="7"/>
  <c r="H306" i="7"/>
  <c r="H307" i="7"/>
  <c r="H295" i="7"/>
  <c r="H276" i="7"/>
  <c r="H277" i="7"/>
  <c r="H278" i="7"/>
  <c r="H279" i="7"/>
  <c r="H280" i="7"/>
  <c r="H281" i="7"/>
  <c r="H282" i="7"/>
  <c r="H283" i="7"/>
  <c r="H284" i="7"/>
  <c r="H285" i="7"/>
  <c r="H286" i="7"/>
  <c r="H272" i="7"/>
  <c r="G249" i="7"/>
  <c r="G266" i="7"/>
  <c r="H250" i="7"/>
  <c r="H251" i="7"/>
  <c r="H252" i="7"/>
  <c r="H253" i="7"/>
  <c r="H254" i="7"/>
  <c r="H255" i="7"/>
  <c r="H256" i="7"/>
  <c r="H257" i="7"/>
  <c r="H258" i="7"/>
  <c r="H259" i="7"/>
  <c r="H260" i="7"/>
  <c r="H261" i="7"/>
  <c r="H262" i="7"/>
  <c r="H263" i="7"/>
  <c r="H264" i="7"/>
  <c r="H266" i="7"/>
  <c r="G250" i="7"/>
  <c r="G251" i="7"/>
  <c r="G252" i="7"/>
  <c r="G253" i="7"/>
  <c r="G254" i="7"/>
  <c r="G255" i="7"/>
  <c r="G256" i="7"/>
  <c r="G257" i="7"/>
  <c r="G258" i="7"/>
  <c r="G259" i="7"/>
  <c r="G260" i="7"/>
  <c r="G261" i="7"/>
  <c r="G262" i="7"/>
  <c r="G263" i="7"/>
  <c r="G264" i="7"/>
  <c r="H249" i="7"/>
  <c r="G181" i="7"/>
  <c r="G182" i="7"/>
  <c r="G183" i="7"/>
  <c r="G184" i="7"/>
  <c r="G185" i="7"/>
  <c r="G186" i="7"/>
  <c r="E189" i="7"/>
  <c r="H185" i="7" s="1"/>
  <c r="D189" i="7"/>
  <c r="G187" i="7" s="1"/>
  <c r="G143" i="7"/>
  <c r="G142" i="7"/>
  <c r="C179" i="6"/>
  <c r="C193" i="6" s="1"/>
  <c r="O6" i="11"/>
  <c r="N6" i="11"/>
  <c r="A3" i="11"/>
  <c r="D15" i="7"/>
  <c r="G13" i="7" s="1"/>
  <c r="C165" i="6"/>
  <c r="O4" i="11"/>
  <c r="O5" i="11"/>
  <c r="O7" i="11"/>
  <c r="O8" i="11"/>
  <c r="O9" i="11"/>
  <c r="O10" i="11"/>
  <c r="O11" i="11"/>
  <c r="O12" i="11"/>
  <c r="O13" i="11"/>
  <c r="O14" i="11"/>
  <c r="O15" i="11"/>
  <c r="O16" i="11"/>
  <c r="O17" i="11"/>
  <c r="O18" i="11"/>
  <c r="O19" i="11"/>
  <c r="O20" i="11"/>
  <c r="O21" i="11"/>
  <c r="O22" i="11"/>
  <c r="O23" i="11"/>
  <c r="O24" i="11"/>
  <c r="O25" i="11"/>
  <c r="O26" i="11"/>
  <c r="O27" i="11"/>
  <c r="O28" i="11"/>
  <c r="O29" i="11"/>
  <c r="O30" i="11"/>
  <c r="O3" i="11"/>
  <c r="N3" i="11"/>
  <c r="N30" i="11"/>
  <c r="N4" i="11"/>
  <c r="N5" i="11"/>
  <c r="N7" i="11"/>
  <c r="N8" i="11"/>
  <c r="N9" i="11"/>
  <c r="N10" i="11"/>
  <c r="N11" i="11"/>
  <c r="N12" i="11"/>
  <c r="N13" i="11"/>
  <c r="N14" i="11"/>
  <c r="N15" i="11"/>
  <c r="N16" i="11"/>
  <c r="N17" i="11"/>
  <c r="N18" i="11"/>
  <c r="N19" i="11"/>
  <c r="N20" i="11"/>
  <c r="N21" i="11"/>
  <c r="N22" i="11"/>
  <c r="N23" i="11"/>
  <c r="N24" i="11"/>
  <c r="N25" i="11"/>
  <c r="N26" i="11"/>
  <c r="N27" i="11"/>
  <c r="N28" i="11"/>
  <c r="N29" i="11"/>
  <c r="D225" i="7"/>
  <c r="D226" i="7"/>
  <c r="C130" i="6"/>
  <c r="A7" i="11"/>
  <c r="A8" i="11"/>
  <c r="A9" i="11"/>
  <c r="A10" i="11"/>
  <c r="A11" i="11"/>
  <c r="A12" i="11"/>
  <c r="A13" i="11"/>
  <c r="A14" i="11"/>
  <c r="A15" i="11"/>
  <c r="A16" i="11"/>
  <c r="A17" i="11"/>
  <c r="A18" i="11"/>
  <c r="A19" i="11"/>
  <c r="A20" i="11"/>
  <c r="A21" i="11"/>
  <c r="A22" i="11"/>
  <c r="A23" i="11"/>
  <c r="A24" i="11"/>
  <c r="A25" i="11"/>
  <c r="A26" i="11"/>
  <c r="A27" i="11"/>
  <c r="A28" i="11"/>
  <c r="A29" i="11"/>
  <c r="A30"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112" i="7" s="1"/>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Q3" i="11" l="1"/>
  <c r="D89" i="6" s="1"/>
  <c r="P3" i="11"/>
  <c r="C89" i="6" s="1"/>
  <c r="G188" i="7"/>
  <c r="G189" i="7" s="1"/>
  <c r="G165" i="7"/>
  <c r="G164" i="7"/>
  <c r="G163" i="7"/>
  <c r="G162" i="7"/>
  <c r="G161" i="7"/>
  <c r="G157" i="7"/>
  <c r="G152" i="7"/>
  <c r="G14" i="7"/>
  <c r="G15" i="7" s="1"/>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67" i="7"/>
  <c r="H275" i="7"/>
  <c r="H274" i="7"/>
  <c r="H289" i="7"/>
  <c r="H273" i="7"/>
  <c r="H288" i="7"/>
  <c r="H331" i="7"/>
  <c r="H333" i="7"/>
  <c r="G332" i="7"/>
  <c r="H299" i="7"/>
  <c r="H302" i="7"/>
  <c r="H301" i="7"/>
  <c r="H308" i="7" s="1"/>
  <c r="G296" i="7"/>
  <c r="G308" i="7"/>
  <c r="G154" i="7"/>
  <c r="G153" i="7"/>
  <c r="A4" i="1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A5" i="11" l="1"/>
  <c r="G176" i="7"/>
  <c r="F179" i="6"/>
  <c r="F77" i="6"/>
  <c r="H189" i="7"/>
  <c r="H176" i="7"/>
  <c r="G211" i="7"/>
  <c r="F164" i="6"/>
  <c r="H211" i="7"/>
  <c r="H290" i="7"/>
  <c r="F564" i="13"/>
  <c r="G602" i="13"/>
  <c r="F485" i="13"/>
  <c r="G587" i="13"/>
  <c r="F587" i="13"/>
  <c r="G485" i="13"/>
  <c r="G164" i="6"/>
  <c r="G165" i="6"/>
  <c r="G166" i="6"/>
  <c r="G167" i="6"/>
  <c r="F166" i="6"/>
  <c r="F602" i="13"/>
  <c r="F167" i="6" l="1"/>
  <c r="A6" i="11"/>
  <c r="D98" i="6"/>
  <c r="D99" i="6" l="1"/>
  <c r="D139" i="6"/>
  <c r="C138" i="6"/>
  <c r="C142" i="6"/>
  <c r="D94" i="6"/>
  <c r="D155" i="6"/>
  <c r="D93" i="6"/>
  <c r="D96" i="6"/>
  <c r="C96" i="6"/>
  <c r="C98" i="6"/>
  <c r="D145" i="6"/>
  <c r="C97" i="6"/>
  <c r="D97" i="6"/>
  <c r="D95" i="6"/>
  <c r="C94" i="6"/>
  <c r="C99" i="6"/>
  <c r="D142" i="6"/>
  <c r="C154" i="6"/>
  <c r="D154" i="6"/>
  <c r="C139" i="6"/>
  <c r="C93" i="6"/>
  <c r="C145" i="6"/>
  <c r="C95" i="6"/>
  <c r="D100" i="6" l="1"/>
  <c r="C100" i="6"/>
  <c r="D156" i="6"/>
  <c r="G155" i="6" s="1"/>
  <c r="G156" i="6" s="1"/>
  <c r="C156" i="6"/>
  <c r="F138" i="6" s="1"/>
  <c r="F156" i="6" s="1"/>
  <c r="F98" i="6" l="1"/>
  <c r="F93" i="6"/>
  <c r="G96" i="6"/>
  <c r="G93" i="6"/>
  <c r="G94" i="6"/>
  <c r="G98" i="6"/>
  <c r="G99" i="6"/>
  <c r="F95" i="6"/>
  <c r="F97" i="6"/>
  <c r="F99" i="6"/>
  <c r="F96" i="6"/>
  <c r="G97" i="6"/>
  <c r="G95" i="6"/>
  <c r="F94" i="6"/>
  <c r="G100" i="6" l="1"/>
  <c r="F100" i="6"/>
</calcChain>
</file>

<file path=xl/sharedStrings.xml><?xml version="1.0" encoding="utf-8"?>
<sst xmlns="http://schemas.openxmlformats.org/spreadsheetml/2006/main" count="7240" uniqueCount="3140">
  <si>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</si>
  <si>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</si>
  <si>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</si>
  <si>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</si>
  <si>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</si>
  <si>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</si>
  <si>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</si>
  <si>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</si>
  <si>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</si>
  <si>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</si>
  <si>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</si>
  <si>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</si>
  <si>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</si>
  <si>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</si>
  <si>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</si>
  <si>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</si>
  <si>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</si>
  <si>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</si>
  <si>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</si>
  <si>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</si>
  <si>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</si>
  <si>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</si>
  <si>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</si>
  <si>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</si>
  <si>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</si>
  <si>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</si>
  <si>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</si>
  <si>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</si>
  <si>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</si>
  <si>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</si>
  <si>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</si>
  <si>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</si>
  <si>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</si>
  <si>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</si>
  <si>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</si>
  <si>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</si>
  <si>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</si>
  <si>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</si>
  <si>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</si>
  <si>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</si>
  <si>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</si>
  <si>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</si>
  <si>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</si>
  <si>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</si>
  <si>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</si>
  <si>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</si>
  <si>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</si>
  <si>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</si>
  <si>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</si>
  <si>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</si>
  <si>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</si>
  <si>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</si>
  <si>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</si>
  <si>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</si>
  <si>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</si>
  <si>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</si>
  <si>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</si>
  <si>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</si>
  <si>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</si>
  <si>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</si>
  <si>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</si>
  <si>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</si>
  <si>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</si>
  <si>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</si>
  <si>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</si>
  <si>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</si>
  <si>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</si>
  <si>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</si>
  <si>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</si>
  <si>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</si>
  <si>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</si>
  <si>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</si>
  <si>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</si>
  <si>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</si>
  <si>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</si>
  <si>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</si>
  <si>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</si>
  <si>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</si>
  <si>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</si>
  <si>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</si>
  <si>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</si>
  <si>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</si>
  <si>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</si>
  <si>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</si>
  <si>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</si>
  <si>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</si>
  <si>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</si>
  <si>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</si>
  <si>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</si>
  <si>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</si>
  <si>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</si>
  <si>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</si>
  <si>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</si>
  <si>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</si>
  <si>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</si>
  <si>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</si>
  <si>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</si>
  <si>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</si>
  <si>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</si>
  <si>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</si>
  <si>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</si>
  <si>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</si>
  <si>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</si>
  <si>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</si>
  <si>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</si>
  <si>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</si>
  <si>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</si>
  <si>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</si>
  <si>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</si>
  <si>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</si>
  <si>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</si>
  <si>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</si>
  <si>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</si>
  <si>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</si>
  <si>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</si>
  <si>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</si>
  <si>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</si>
  <si>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</si>
  <si>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</si>
  <si>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</si>
  <si>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</si>
  <si>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</si>
  <si>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</si>
  <si>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</si>
  <si>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</si>
  <si>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</si>
  <si>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</si>
  <si>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</si>
  <si>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</si>
  <si>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</si>
  <si>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</si>
  <si>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</si>
  <si>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</si>
  <si>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</si>
  <si>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</si>
  <si>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</si>
  <si>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</si>
  <si>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</si>
  <si>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</si>
  <si>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</si>
  <si>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</si>
  <si>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</si>
  <si>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</si>
  <si>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</si>
  <si>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</si>
  <si>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</si>
  <si>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</si>
  <si>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</si>
  <si>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</si>
  <si>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</si>
  <si>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</si>
  <si>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</si>
  <si>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</si>
  <si>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</si>
  <si>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</si>
  <si>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</si>
  <si>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</si>
  <si>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</si>
  <si>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</si>
  <si>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</si>
  <si>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</si>
  <si>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</si>
  <si>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</si>
  <si>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</si>
  <si>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</si>
  <si>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</si>
  <si>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</si>
  <si>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</si>
  <si>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</si>
  <si>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</si>
  <si>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</si>
  <si>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</si>
  <si>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</si>
  <si>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</si>
  <si>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</si>
  <si>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</si>
  <si>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</si>
  <si>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</si>
  <si>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</si>
  <si>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</si>
  <si>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</si>
  <si>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</si>
  <si>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</si>
  <si>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</si>
  <si>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</si>
  <si>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</si>
  <si>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</si>
  <si>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</si>
  <si>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</si>
  <si>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</si>
  <si>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</si>
  <si>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</si>
  <si>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</si>
  <si>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</si>
  <si>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</si>
  <si>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</si>
  <si>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</si>
  <si>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</si>
  <si>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</si>
  <si>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</si>
  <si>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</si>
  <si>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</si>
  <si>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</si>
  <si>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</si>
  <si>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</si>
  <si>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</si>
  <si>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</si>
  <si>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</si>
  <si>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</si>
  <si>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</si>
  <si>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</si>
  <si>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</si>
  <si>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</si>
  <si>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</si>
  <si>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</si>
  <si>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</si>
  <si>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</si>
  <si>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</si>
  <si>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</si>
  <si>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</si>
  <si>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</si>
  <si>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</si>
  <si>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</si>
  <si>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</si>
  <si>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</si>
  <si>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</si>
  <si>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</si>
  <si>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</si>
  <si>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</si>
  <si>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</si>
  <si>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</si>
  <si>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</si>
  <si>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</si>
  <si>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</si>
  <si>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</si>
  <si>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</si>
  <si>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</si>
  <si>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</si>
  <si>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</si>
  <si>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</si>
  <si>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</si>
  <si>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</si>
  <si>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</si>
  <si>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</si>
  <si>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</si>
  <si>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</si>
  <si>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</si>
  <si>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</si>
  <si>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</si>
  <si>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</si>
  <si>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</si>
  <si>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</si>
  <si>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</si>
  <si>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</si>
  <si>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</si>
  <si>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</si>
  <si>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</si>
  <si>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</si>
  <si>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</si>
  <si>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</si>
  <si>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</si>
  <si>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</si>
  <si>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</si>
  <si>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</si>
  <si>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</si>
  <si>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</si>
  <si>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</si>
  <si>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</si>
  <si>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</si>
  <si>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</si>
  <si>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</si>
  <si>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</si>
  <si>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</si>
  <si>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</si>
  <si>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</si>
  <si>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</si>
  <si>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</si>
  <si>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</si>
  <si>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</si>
  <si>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</si>
  <si>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</si>
  <si>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</si>
  <si>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</si>
  <si>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</si>
  <si>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</si>
  <si>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</si>
  <si>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</si>
  <si>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</si>
  <si>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</si>
  <si>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</si>
  <si>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</si>
  <si>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</si>
  <si>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</si>
  <si>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</si>
  <si>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</si>
  <si>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</si>
  <si>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</si>
  <si>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</si>
  <si>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</si>
  <si>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</si>
  <si>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</si>
  <si>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</si>
  <si>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</si>
  <si>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</si>
  <si>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</si>
  <si>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</si>
  <si>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</si>
  <si>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</si>
  <si>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</si>
  <si>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</si>
  <si>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</si>
  <si>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</si>
  <si>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</si>
  <si>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</si>
  <si>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</si>
  <si>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</si>
  <si>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</si>
  <si>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</si>
  <si>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</si>
  <si>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</si>
  <si>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</si>
  <si>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</si>
  <si>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</si>
  <si>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</si>
  <si>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</si>
  <si>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</si>
  <si>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</si>
  <si>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</si>
  <si>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</si>
  <si>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</si>
  <si>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</si>
  <si>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</si>
  <si>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</si>
  <si>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</si>
  <si>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</si>
  <si>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</si>
  <si>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</si>
  <si>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</si>
  <si>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</si>
  <si>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</si>
  <si>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</si>
  <si>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</si>
  <si>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</si>
  <si>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</si>
  <si>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</si>
  <si>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</si>
  <si>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</si>
  <si>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</si>
  <si>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</si>
  <si>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</si>
  <si>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</si>
  <si>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</si>
  <si>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</si>
  <si>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</si>
  <si>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</si>
  <si>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</si>
  <si>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</si>
  <si>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</si>
  <si>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</si>
  <si>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</si>
  <si>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</si>
  <si>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</si>
  <si>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</si>
  <si>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</si>
  <si>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</si>
  <si>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</si>
  <si>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</si>
  <si>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</si>
  <si>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</si>
  <si>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</si>
  <si>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</si>
  <si>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</si>
  <si>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</si>
  <si>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</si>
  <si>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</si>
  <si>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</si>
  <si>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</si>
  <si>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</si>
  <si>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</si>
  <si>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</si>
  <si>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</si>
  <si>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</si>
  <si>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</si>
  <si>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</si>
  <si>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</si>
  <si>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</si>
  <si>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</si>
  <si>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</si>
  <si>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</si>
  <si>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</si>
  <si>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</si>
  <si>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</si>
  <si>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</si>
  <si>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</si>
  <si>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</si>
  <si>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</si>
  <si>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</si>
  <si>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</si>
  <si>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</si>
  <si>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</si>
  <si>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</si>
  <si>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</si>
  <si>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</si>
  <si>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</si>
  <si>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</si>
  <si>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</si>
  <si>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</si>
  <si>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</si>
  <si>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</si>
  <si>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</si>
  <si>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</si>
  <si>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</si>
  <si>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</si>
  <si>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</si>
  <si>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</si>
  <si>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</si>
  <si>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</si>
  <si>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</si>
  <si>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</si>
  <si>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</si>
  <si>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</si>
  <si>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</si>
  <si>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</si>
  <si>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</si>
  <si>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</si>
  <si>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</si>
  <si>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</si>
  <si>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</si>
  <si>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</si>
  <si>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</si>
  <si>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</si>
  <si>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</si>
  <si>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</si>
  <si>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</si>
  <si>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</si>
  <si>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</si>
  <si>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</si>
  <si>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</si>
  <si>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</si>
  <si>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</si>
  <si>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</si>
  <si>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</si>
  <si>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</si>
  <si>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</si>
  <si>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</si>
  <si>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</si>
  <si>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</si>
  <si>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</si>
  <si>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</si>
  <si>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</si>
  <si>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</si>
  <si>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</si>
  <si>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</si>
  <si>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</si>
  <si>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</si>
  <si>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</si>
  <si>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</si>
  <si>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</si>
  <si>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</si>
  <si>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</si>
  <si>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</si>
  <si>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</si>
  <si>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</si>
  <si>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</si>
  <si>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</si>
  <si>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</si>
  <si>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</si>
  <si>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</si>
  <si>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</si>
  <si>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</si>
  <si>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</si>
  <si>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</si>
  <si>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</si>
  <si>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</si>
  <si>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</si>
  <si>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</si>
  <si>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</si>
  <si>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</si>
  <si>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</si>
  <si>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</si>
  <si>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</si>
  <si>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</si>
  <si>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</si>
  <si>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</si>
  <si>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</si>
  <si>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</si>
  <si>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</si>
  <si>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</si>
  <si>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</si>
  <si>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</si>
  <si>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</si>
  <si>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</si>
  <si>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</si>
  <si>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</si>
  <si>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</si>
  <si>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</si>
  <si>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</si>
  <si>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</si>
  <si>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</si>
  <si>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</si>
  <si>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</si>
  <si>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</si>
  <si>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</si>
  <si>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</si>
  <si>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</si>
  <si>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</si>
  <si>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</si>
  <si>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</si>
  <si>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</si>
  <si>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</si>
  <si>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</si>
  <si>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</si>
  <si>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</si>
  <si>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</si>
  <si>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</si>
  <si>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</si>
  <si>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</si>
  <si>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</si>
  <si>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</si>
  <si>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</si>
  <si>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</si>
  <si>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</si>
  <si>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</si>
  <si>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</si>
  <si>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</si>
  <si>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</si>
  <si>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</si>
  <si>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</si>
  <si>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</si>
  <si>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</si>
  <si>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</si>
  <si>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</si>
  <si>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</si>
  <si>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</si>
  <si>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</si>
  <si>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</si>
  <si>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</si>
  <si>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</si>
  <si>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</si>
  <si>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</si>
  <si>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</si>
  <si>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</si>
  <si>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</si>
  <si>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</si>
  <si>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</si>
  <si>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</si>
  <si>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</si>
  <si>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</si>
  <si>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</si>
  <si>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</si>
  <si>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</si>
  <si>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</si>
  <si>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</si>
  <si>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</si>
  <si>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</si>
  <si>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</si>
  <si>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</si>
  <si>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</si>
  <si>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</si>
  <si>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</si>
  <si>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</si>
  <si>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</si>
  <si>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</si>
  <si>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</si>
  <si>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</si>
  <si>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</si>
  <si>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</si>
  <si>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</si>
  <si>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</si>
  <si>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</si>
  <si>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</si>
  <si>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</si>
  <si>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</si>
  <si>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</si>
  <si>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</si>
  <si>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</si>
  <si>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</si>
  <si>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</si>
  <si>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</si>
  <si>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</si>
  <si>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</si>
  <si>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</si>
  <si>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</si>
  <si>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</si>
  <si>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</si>
  <si>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</si>
  <si>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</si>
  <si>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</si>
  <si>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</si>
  <si>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</si>
  <si>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</si>
  <si>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</si>
  <si>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</si>
  <si>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</si>
  <si>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</si>
  <si>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</si>
  <si>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</si>
  <si>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</si>
  <si>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</si>
  <si>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</si>
  <si>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</si>
  <si>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</si>
  <si>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</si>
  <si>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</si>
  <si>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</si>
  <si>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</si>
  <si>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</si>
  <si>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</si>
  <si>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</si>
  <si>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</si>
  <si>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</si>
  <si>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</si>
  <si>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</si>
  <si>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</si>
  <si>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</si>
  <si>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</si>
  <si>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</si>
  <si>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</si>
  <si>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</si>
  <si>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</si>
  <si>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</si>
  <si>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</si>
  <si>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</si>
  <si>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</si>
  <si>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</si>
  <si>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</si>
  <si>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</si>
  <si>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</si>
  <si>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</si>
  <si>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</si>
  <si>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</si>
  <si>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</si>
  <si>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</si>
  <si>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</si>
  <si>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</si>
  <si>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</si>
  <si>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</si>
  <si>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</si>
  <si>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</si>
  <si>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</si>
  <si>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</si>
  <si>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</si>
  <si>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</si>
  <si>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</si>
  <si>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</si>
  <si>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</si>
  <si>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</si>
  <si>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</si>
  <si>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</si>
  <si>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</si>
  <si>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</si>
  <si>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</si>
  <si>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</si>
  <si>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</si>
  <si>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</si>
  <si>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</si>
  <si>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</si>
  <si>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</si>
  <si>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</si>
  <si>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</si>
  <si>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</si>
  <si>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</si>
  <si>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</si>
  <si>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</si>
  <si>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</si>
  <si>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</si>
  <si>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</si>
  <si>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</si>
  <si>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</si>
  <si>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</si>
  <si>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</si>
  <si>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</si>
  <si>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</si>
  <si>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</si>
  <si>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</si>
  <si>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</si>
  <si>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</si>
  <si>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</si>
  <si>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</si>
  <si>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</si>
  <si>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</si>
  <si>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</si>
  <si>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</si>
  <si>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</si>
  <si>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</si>
  <si>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</si>
  <si>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</si>
  <si>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</si>
  <si>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</si>
  <si>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</si>
  <si>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</si>
  <si>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</si>
  <si>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</si>
  <si>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</si>
  <si>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</si>
  <si>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</si>
  <si>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</si>
  <si>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</si>
  <si>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</si>
  <si>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</si>
  <si>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</si>
  <si>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</si>
  <si>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</si>
  <si>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</si>
  <si>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</si>
  <si>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</si>
  <si>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</si>
  <si>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</si>
  <si>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</si>
  <si>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</si>
  <si>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</si>
  <si>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</si>
  <si>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</si>
  <si>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</si>
  <si>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</si>
  <si>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</si>
  <si>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</si>
  <si>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</si>
  <si>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</si>
  <si>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</si>
  <si>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</si>
  <si>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</si>
  <si>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</si>
  <si>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</si>
  <si>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</si>
  <si>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</si>
  <si>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</si>
  <si>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</si>
  <si>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</si>
  <si>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</si>
  <si>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</si>
  <si>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</si>
  <si>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</si>
  <si>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</si>
  <si>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</si>
  <si>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</si>
  <si>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</si>
  <si>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</si>
  <si>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</si>
  <si>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</si>
  <si>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</si>
  <si>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</si>
  <si>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</si>
  <si>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</si>
  <si>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</si>
  <si>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</si>
  <si>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</si>
  <si>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</si>
  <si>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</si>
  <si>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</si>
  <si>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</si>
  <si>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</si>
  <si>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</si>
  <si>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</si>
  <si>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</si>
  <si>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</si>
  <si>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</si>
  <si>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</si>
  <si>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</si>
  <si>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</si>
  <si>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</si>
  <si>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</si>
  <si>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</si>
  <si>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</si>
  <si>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</si>
  <si>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</si>
  <si>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</si>
  <si>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</si>
  <si>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</si>
  <si>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</si>
  <si>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</si>
  <si>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</si>
  <si>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</si>
  <si>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</si>
  <si>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</si>
  <si>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</si>
  <si>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</si>
  <si>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</si>
  <si>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</si>
  <si>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</si>
  <si>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</si>
  <si>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</si>
  <si>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</si>
  <si>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</si>
  <si>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</si>
  <si>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</si>
  <si>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</si>
  <si>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</si>
  <si>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</si>
  <si>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</si>
  <si>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</si>
  <si>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</si>
  <si>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</si>
  <si>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</si>
  <si>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</si>
  <si>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</si>
  <si>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</si>
  <si>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</si>
  <si>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</si>
  <si>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</si>
  <si>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</si>
  <si>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</si>
  <si>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</si>
  <si>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</si>
  <si>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</si>
  <si>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</si>
  <si>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</si>
  <si>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</si>
  <si>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</si>
  <si>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</si>
  <si>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</si>
  <si>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</si>
  <si>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</si>
  <si>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</si>
  <si>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</si>
  <si>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</si>
  <si>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</si>
  <si>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</si>
  <si>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</si>
  <si>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</si>
  <si>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</si>
  <si>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</si>
  <si>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</si>
  <si>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</si>
  <si>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</si>
  <si>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</si>
  <si>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</si>
  <si>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</si>
  <si>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</si>
  <si>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</si>
  <si>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</si>
  <si>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</si>
  <si>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</si>
  <si>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</si>
  <si>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</si>
  <si>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</si>
  <si>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</si>
  <si>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</si>
  <si>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</si>
  <si>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</si>
  <si>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</si>
  <si>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</si>
  <si>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</si>
  <si>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</si>
  <si>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</si>
  <si>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</si>
  <si>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</si>
  <si>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</si>
  <si>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</si>
  <si>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</si>
  <si>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</si>
  <si>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</si>
  <si>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</si>
  <si>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</si>
  <si>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</si>
  <si>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</si>
  <si>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</si>
  <si>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</si>
  <si>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</si>
  <si>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</si>
  <si>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</si>
  <si>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</si>
  <si>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</si>
  <si>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</si>
  <si>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</si>
  <si>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</si>
  <si>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</si>
  <si>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</si>
  <si>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</si>
  <si>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</si>
  <si>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</si>
  <si>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</si>
  <si>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</si>
  <si>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</si>
  <si>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</si>
  <si>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</si>
  <si>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</si>
  <si>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</si>
  <si>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</si>
  <si>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</si>
  <si>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</si>
  <si>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</si>
  <si>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</si>
  <si>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</si>
  <si>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</si>
  <si>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</si>
  <si>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</si>
  <si>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</si>
  <si>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</si>
  <si>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</si>
  <si>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</si>
  <si>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</si>
  <si>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</si>
  <si>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</si>
  <si>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</si>
  <si>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</si>
  <si>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</si>
  <si>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</si>
  <si>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</si>
  <si>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</si>
  <si>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</si>
  <si>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</si>
  <si>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</si>
  <si>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</si>
  <si>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</si>
  <si>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</si>
  <si>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</si>
  <si>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</si>
  <si>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</si>
  <si>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</si>
  <si>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</si>
  <si>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</si>
  <si>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</si>
  <si>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</si>
  <si>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</si>
  <si>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</si>
  <si>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</si>
  <si>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</si>
  <si>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</si>
  <si>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</si>
  <si>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</si>
  <si>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</si>
  <si>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</si>
  <si>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</si>
  <si>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</si>
  <si>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</si>
  <si>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</si>
  <si>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</si>
  <si>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</si>
  <si>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</si>
  <si>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</si>
  <si>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</si>
  <si>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</si>
  <si>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</si>
  <si>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</si>
  <si>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</si>
  <si>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</si>
  <si>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</si>
  <si>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</si>
  <si>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</si>
  <si>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</si>
  <si>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</si>
  <si>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</si>
  <si>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</si>
  <si>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</si>
  <si>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</si>
  <si>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</si>
  <si>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</si>
  <si>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</si>
  <si>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</si>
  <si>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</si>
  <si>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</si>
  <si>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</si>
  <si>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</si>
  <si>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</si>
  <si>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</si>
  <si>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</si>
  <si>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</si>
  <si>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</si>
  <si>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</si>
  <si>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</si>
  <si>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</si>
  <si>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</si>
  <si>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</si>
  <si>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</si>
  <si>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</si>
  <si>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</si>
  <si>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</si>
  <si>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</si>
  <si>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</si>
  <si>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</si>
  <si>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</si>
  <si>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</si>
  <si>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</si>
  <si>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</si>
  <si>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</si>
  <si>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</si>
  <si>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</si>
  <si>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</si>
  <si>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</si>
  <si>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</si>
  <si>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</si>
  <si>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</si>
  <si>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</si>
  <si>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</si>
  <si>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</si>
  <si>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</si>
  <si>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</si>
  <si>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</si>
  <si>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</si>
  <si>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</si>
  <si>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</si>
  <si>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</si>
  <si>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</si>
  <si>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</si>
  <si>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</si>
  <si>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</si>
  <si>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</si>
  <si>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</si>
  <si>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</si>
  <si>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</si>
  <si>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</si>
  <si>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</si>
  <si>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</si>
  <si>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</si>
  <si>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</si>
  <si>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</si>
  <si>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</si>
  <si>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</si>
  <si>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</si>
  <si>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</si>
  <si>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</si>
  <si>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</si>
  <si>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</si>
  <si>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</si>
  <si>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</si>
  <si>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</si>
  <si>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</si>
  <si>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</si>
  <si>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</si>
  <si>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</si>
  <si>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</si>
  <si>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</si>
  <si>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</si>
  <si>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</si>
  <si>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</si>
  <si>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</si>
  <si>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</si>
  <si>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</si>
  <si>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</si>
  <si>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</si>
  <si>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</si>
  <si>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</si>
  <si>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</si>
  <si>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</si>
  <si>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</si>
  <si>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</si>
  <si>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</si>
  <si>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</si>
  <si>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</si>
  <si>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</si>
  <si>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</si>
  <si>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</si>
  <si>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</si>
  <si>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</si>
  <si>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</si>
  <si>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</si>
  <si>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</si>
  <si>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</si>
  <si>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</si>
  <si>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</si>
  <si>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</si>
  <si>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</si>
  <si>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</si>
  <si>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</si>
  <si>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</si>
  <si>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</si>
  <si>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</si>
  <si>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</si>
  <si>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</si>
  <si>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</si>
  <si>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</si>
  <si>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</si>
  <si>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</si>
  <si>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</si>
  <si>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</si>
  <si>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</si>
  <si>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</si>
  <si>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</si>
  <si>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</si>
  <si>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</si>
  <si>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</si>
  <si>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</si>
  <si>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</si>
  <si>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</si>
  <si>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</si>
  <si>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</si>
  <si>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</si>
  <si>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</si>
  <si>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</si>
  <si>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</si>
  <si>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</si>
  <si>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</si>
  <si>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</si>
  <si>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</si>
  <si>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</si>
  <si>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</si>
  <si>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</si>
  <si>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</si>
  <si>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</si>
  <si>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</si>
  <si>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</si>
  <si>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</si>
  <si>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</si>
  <si>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</si>
  <si>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</si>
  <si>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</si>
  <si>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</si>
  <si>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</si>
  <si>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</si>
  <si>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</si>
  <si>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</si>
  <si>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</si>
  <si>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</si>
  <si>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</si>
  <si>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</si>
  <si>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</si>
  <si>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</si>
  <si>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</si>
  <si>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</si>
  <si>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</si>
  <si>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</si>
  <si>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</si>
  <si>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</si>
  <si>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</si>
  <si>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</si>
  <si>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</si>
  <si>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</si>
  <si>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</si>
  <si>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</si>
  <si>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</si>
  <si>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</si>
  <si>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</si>
  <si>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</si>
  <si>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</si>
  <si>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</si>
  <si>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</si>
  <si>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</si>
  <si>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</si>
  <si>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</si>
  <si>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</si>
  <si>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</si>
  <si>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</si>
  <si>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</si>
  <si>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</si>
  <si>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</si>
  <si>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</si>
  <si>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</si>
  <si>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</si>
  <si>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</si>
  <si>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</si>
  <si>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</si>
  <si>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</si>
  <si>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</si>
  <si>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</si>
  <si>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</si>
  <si>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</si>
  <si>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</si>
  <si>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</si>
  <si>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</si>
  <si>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</si>
  <si>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</si>
  <si>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</si>
  <si>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</si>
  <si>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</si>
  <si>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</si>
  <si>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</si>
  <si>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</si>
  <si>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</si>
  <si>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</si>
  <si>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</si>
  <si>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</si>
  <si>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</si>
  <si>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</si>
  <si>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</si>
  <si>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</si>
  <si>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</si>
  <si>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</si>
  <si>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</si>
  <si>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</si>
  <si>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</si>
  <si>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</si>
  <si>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</si>
  <si>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</si>
  <si>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</si>
  <si>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</si>
  <si>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</si>
  <si>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</si>
  <si>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</si>
  <si>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</si>
  <si>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</si>
  <si>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</si>
  <si>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</si>
  <si>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</si>
  <si>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</si>
  <si>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</si>
  <si>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</si>
  <si>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</si>
  <si>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</si>
  <si>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</si>
  <si>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</si>
  <si>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</si>
  <si>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</si>
  <si>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</si>
  <si>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</si>
  <si>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</si>
  <si>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</si>
  <si>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</si>
  <si>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</si>
  <si>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</si>
  <si>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</si>
  <si>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</si>
  <si>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</si>
  <si>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</si>
  <si>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</si>
  <si>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</si>
  <si>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</si>
  <si>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</si>
  <si>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</si>
  <si>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</si>
  <si>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</si>
  <si>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</si>
  <si>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</si>
  <si>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</si>
  <si>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</si>
  <si>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</si>
  <si>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</si>
  <si>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</si>
  <si>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</si>
  <si>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</si>
  <si>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</si>
  <si>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</si>
  <si>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</si>
  <si>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</si>
  <si>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</si>
  <si>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</si>
  <si>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</si>
  <si>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</si>
  <si>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</si>
  <si>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</si>
  <si>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</si>
  <si>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</si>
  <si>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</si>
  <si>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</si>
  <si>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</si>
  <si>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</si>
  <si>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</si>
  <si>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</si>
  <si>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</si>
  <si>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</si>
  <si>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</si>
  <si>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</si>
  <si>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</si>
  <si>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</si>
  <si>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</si>
  <si>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</si>
  <si>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</si>
  <si>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</si>
  <si>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</si>
  <si>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</si>
  <si>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</si>
  <si>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</si>
  <si>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</si>
  <si>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</si>
  <si>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</si>
  <si>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</si>
  <si>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</si>
  <si>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</si>
  <si>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</si>
  <si>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</si>
  <si>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</si>
  <si>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</si>
  <si>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</si>
  <si>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</si>
  <si>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</si>
  <si>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</si>
  <si>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</si>
  <si>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</si>
  <si>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</si>
  <si>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</si>
  <si>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</si>
  <si>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</si>
  <si>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</si>
  <si>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</si>
  <si>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</si>
  <si>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</si>
  <si>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</si>
  <si>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</si>
  <si>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</si>
  <si>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</si>
  <si>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</si>
  <si>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</si>
  <si>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</si>
  <si>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</si>
  <si>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</si>
  <si>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</si>
  <si>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</si>
  <si>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</si>
  <si>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</si>
  <si>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</si>
  <si>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</si>
  <si>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</si>
  <si>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</si>
  <si>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</si>
  <si>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</si>
  <si>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</si>
  <si>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</si>
  <si>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</si>
  <si>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</si>
  <si>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</si>
  <si>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</si>
  <si>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</si>
  <si>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</si>
  <si>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</si>
  <si>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</si>
  <si>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</si>
  <si>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</si>
  <si>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</si>
  <si>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</si>
  <si>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</si>
  <si>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</si>
  <si>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</si>
  <si>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</si>
  <si>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</si>
  <si>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</si>
  <si>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</si>
  <si>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</si>
  <si>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</si>
  <si>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</si>
  <si>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</si>
  <si>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</si>
  <si>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</si>
  <si>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</si>
  <si>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</si>
  <si>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</si>
  <si>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</si>
  <si>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</si>
  <si>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</si>
  <si>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</si>
  <si>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</si>
  <si>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</si>
  <si>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</si>
  <si>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</si>
  <si>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</si>
  <si>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</si>
  <si>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</si>
  <si>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</si>
  <si>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</si>
  <si>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</si>
  <si>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</si>
  <si>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</si>
  <si>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</si>
  <si>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</si>
  <si>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</si>
  <si>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</si>
  <si>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</si>
  <si>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</si>
  <si>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</si>
  <si>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</si>
  <si>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</si>
  <si>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</si>
  <si>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</si>
  <si>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</si>
  <si>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</si>
  <si>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</si>
  <si>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</si>
  <si>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</si>
  <si>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</si>
  <si>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</si>
  <si>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</si>
  <si>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</si>
  <si>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</si>
  <si>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</si>
  <si>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</si>
  <si>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</si>
  <si>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</si>
  <si>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</si>
  <si>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</si>
  <si>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</si>
  <si>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</si>
  <si>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</si>
  <si>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</si>
  <si>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</si>
  <si>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</si>
  <si>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</si>
  <si>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</si>
  <si>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</si>
  <si>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</si>
  <si>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</si>
  <si>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</si>
  <si>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</si>
  <si>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</si>
  <si>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</si>
  <si>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</si>
  <si>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</si>
  <si>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</si>
  <si>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</si>
  <si>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</si>
  <si>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</si>
  <si>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</si>
  <si>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</si>
  <si>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</si>
  <si>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</si>
  <si>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</si>
  <si>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</si>
  <si>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</si>
  <si>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</si>
  <si>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</si>
  <si>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</si>
  <si>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</si>
  <si>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</si>
  <si>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</si>
  <si>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</si>
  <si>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</si>
  <si>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</si>
  <si>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</si>
  <si>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</si>
  <si>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</si>
  <si>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</si>
  <si>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</si>
  <si>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</si>
  <si>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</si>
  <si>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</si>
  <si>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</si>
  <si>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</si>
  <si>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</si>
  <si>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</si>
  <si>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</si>
  <si>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</si>
  <si>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</si>
  <si>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</si>
  <si>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</si>
  <si>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</si>
  <si>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</si>
  <si>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</si>
  <si>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</si>
  <si>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</si>
  <si>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</si>
  <si>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</si>
  <si>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</si>
  <si>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</si>
  <si>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</si>
  <si>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</si>
  <si>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</si>
  <si>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</si>
  <si>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</si>
  <si>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</si>
  <si>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</si>
  <si>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</si>
  <si>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</si>
  <si>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</si>
  <si>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</si>
  <si>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</si>
  <si>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</si>
  <si>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</si>
  <si>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</si>
  <si>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</si>
  <si>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</si>
  <si>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</si>
  <si>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</si>
  <si>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</si>
  <si>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</si>
  <si>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</si>
  <si>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</si>
  <si>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</si>
  <si>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</si>
  <si>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</si>
  <si>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</si>
  <si>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</si>
  <si>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</si>
  <si>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</si>
  <si>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</si>
  <si>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</si>
  <si>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</si>
  <si>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</si>
  <si>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</si>
  <si>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</si>
  <si>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</si>
  <si>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</si>
  <si>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</si>
  <si>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</si>
  <si>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</si>
  <si>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</si>
  <si>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</si>
  <si>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</si>
  <si>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</si>
  <si>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</si>
  <si>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</si>
  <si>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</si>
  <si>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</si>
  <si>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</si>
  <si>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</si>
  <si>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</si>
  <si>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</si>
  <si>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</si>
  <si>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</si>
  <si>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</si>
  <si>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</si>
  <si>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</si>
  <si>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</si>
  <si>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</si>
  <si>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</si>
  <si>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</si>
  <si>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</si>
  <si>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</si>
  <si>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</si>
  <si>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</si>
  <si>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</si>
  <si>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</si>
  <si>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</si>
  <si>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</si>
  <si>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</si>
  <si>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</si>
  <si>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</si>
  <si>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</si>
  <si>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</si>
  <si>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</si>
  <si>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</si>
  <si>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</si>
  <si>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</si>
  <si>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</si>
  <si>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</si>
  <si>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</si>
  <si>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</si>
  <si>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</si>
  <si>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</si>
  <si>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</si>
  <si>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</si>
  <si>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</si>
  <si>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</si>
  <si>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</si>
  <si>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</si>
  <si>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</si>
  <si>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</si>
  <si>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</si>
  <si>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</si>
  <si>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</si>
  <si>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</si>
  <si>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</si>
  <si>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</si>
  <si>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</si>
  <si>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</si>
  <si>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</si>
  <si>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</si>
  <si>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</si>
  <si>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</si>
  <si>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</si>
  <si>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</si>
  <si>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</si>
  <si>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</si>
  <si>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</si>
  <si>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</si>
  <si>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</si>
  <si>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</si>
  <si>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</si>
  <si>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</si>
  <si>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</si>
  <si>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</si>
  <si>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</si>
  <si>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</si>
  <si>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</si>
  <si>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</si>
  <si>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</si>
  <si>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</si>
  <si>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</si>
  <si>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</si>
  <si>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</si>
  <si>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</si>
  <si>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</si>
  <si>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</si>
  <si>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</si>
  <si>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</si>
  <si>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</si>
  <si>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</si>
  <si>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</si>
  <si>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</si>
  <si>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</si>
  <si>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</si>
  <si>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</si>
  <si>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</si>
  <si>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</si>
  <si>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</si>
  <si>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</si>
  <si>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</si>
  <si>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</si>
  <si>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</si>
  <si>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</si>
  <si>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</si>
  <si>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</si>
  <si>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</si>
  <si>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</si>
  <si>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</si>
  <si>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</si>
  <si>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</si>
  <si>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</si>
  <si>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</si>
  <si>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</si>
  <si>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</si>
  <si>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</si>
  <si>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</si>
  <si>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</si>
  <si>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</si>
  <si>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</si>
  <si>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</si>
  <si>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</si>
  <si>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</si>
  <si>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</si>
  <si>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</si>
  <si>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</si>
  <si>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</si>
  <si>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</si>
  <si>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</si>
  <si>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</si>
  <si>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</si>
  <si>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</si>
  <si>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</si>
  <si>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</si>
  <si>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</si>
  <si>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</si>
  <si>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</si>
  <si>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</si>
  <si>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</si>
  <si>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</si>
  <si>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</si>
  <si>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</si>
  <si>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</si>
  <si>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</si>
  <si>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</si>
  <si>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</si>
  <si>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</si>
  <si>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</si>
  <si>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</si>
  <si>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</si>
  <si>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</si>
  <si>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</si>
  <si>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</si>
  <si>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</si>
  <si>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</si>
  <si>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</si>
  <si>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</si>
  <si>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</si>
  <si>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</si>
  <si>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</si>
  <si>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</si>
  <si>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</si>
  <si>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</si>
  <si>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</si>
  <si>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</si>
  <si>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</si>
  <si>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</si>
  <si>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</si>
  <si>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</si>
  <si>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</si>
  <si>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</si>
  <si>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</si>
  <si>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</si>
  <si>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</si>
  <si>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</si>
  <si>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</si>
  <si>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</si>
  <si>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</si>
  <si>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</si>
  <si>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</si>
  <si>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</si>
  <si>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</si>
  <si>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</si>
  <si>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</si>
  <si>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</si>
  <si>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</si>
  <si>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</si>
  <si>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</si>
  <si>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</si>
  <si>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</si>
  <si>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</si>
  <si>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</si>
  <si>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</si>
  <si>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</si>
  <si>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</si>
  <si>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</si>
  <si>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</si>
  <si>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</si>
  <si>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</si>
  <si>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</si>
  <si>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</si>
  <si>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</si>
  <si>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</si>
  <si>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</si>
  <si>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</si>
  <si>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</si>
  <si>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</si>
  <si>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</si>
  <si>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</si>
  <si>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</si>
  <si>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</si>
  <si>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</si>
  <si>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</si>
  <si>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</si>
  <si>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</si>
  <si>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</si>
  <si>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</si>
  <si>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</si>
  <si>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</si>
  <si>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</si>
  <si>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</si>
  <si>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</si>
  <si>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</si>
  <si>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</si>
  <si>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</si>
  <si>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</si>
  <si>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</si>
  <si>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</si>
  <si>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</si>
  <si>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</si>
  <si>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</si>
  <si>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</si>
  <si>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</si>
  <si>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</si>
  <si>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</si>
  <si>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</si>
  <si>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</si>
  <si>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</si>
  <si>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</si>
  <si>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</si>
  <si>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</si>
  <si>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</si>
  <si>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</si>
  <si>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</si>
  <si>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</si>
  <si>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</si>
  <si>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</si>
  <si>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</si>
  <si>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</si>
  <si>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</si>
  <si>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</si>
  <si>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</si>
  <si>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</si>
  <si>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</si>
  <si>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</si>
  <si>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</si>
  <si>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</si>
  <si>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</si>
  <si>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</si>
  <si>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</si>
  <si>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</si>
  <si>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</si>
  <si>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</si>
  <si>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</si>
  <si>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</si>
  <si>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</si>
  <si>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</si>
  <si>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</si>
  <si>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</si>
  <si>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</si>
  <si>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</si>
  <si>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</si>
  <si>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</si>
  <si>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</si>
  <si>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</si>
  <si>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</si>
  <si>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</si>
  <si>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</si>
  <si>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</si>
  <si>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</si>
  <si>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</si>
  <si>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</si>
  <si>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</si>
  <si>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</si>
  <si>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</si>
  <si>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</si>
  <si>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</si>
  <si>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</si>
  <si>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</si>
  <si>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</si>
  <si>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</si>
  <si>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</si>
  <si>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</si>
  <si>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</si>
  <si>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</si>
  <si>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</si>
  <si>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</si>
  <si>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</si>
  <si>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</si>
  <si>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</si>
  <si>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</si>
  <si>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</si>
  <si>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</si>
  <si>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</si>
  <si>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</si>
  <si>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</si>
  <si>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</si>
  <si>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</si>
  <si>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</si>
  <si>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</si>
  <si>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</si>
  <si>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</si>
  <si>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</si>
  <si>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</si>
  <si>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</si>
  <si>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</si>
  <si>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</si>
  <si>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</si>
  <si>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</si>
  <si>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</si>
  <si>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</si>
  <si>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</si>
  <si>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</si>
  <si>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</si>
  <si>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</si>
  <si>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</si>
  <si>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</si>
  <si>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</si>
  <si>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</si>
  <si>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</si>
  <si>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</si>
  <si>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</si>
  <si>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</si>
  <si>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</si>
  <si>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</si>
  <si>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</si>
  <si>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</si>
  <si>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</si>
  <si>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</si>
  <si>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</si>
  <si>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</si>
  <si>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</si>
  <si>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</si>
  <si>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</si>
  <si>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</si>
  <si>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</si>
  <si>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</si>
  <si>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</si>
  <si>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</si>
  <si>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</si>
  <si>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</si>
  <si>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</si>
  <si>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</si>
  <si>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</si>
  <si>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</si>
  <si>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</si>
  <si>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</si>
  <si>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</si>
  <si>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</si>
  <si>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</si>
  <si>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</si>
  <si>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</si>
  <si>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</si>
  <si>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</si>
  <si>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</si>
  <si>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</si>
  <si>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</si>
  <si>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</si>
  <si>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</si>
  <si>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</si>
  <si>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</si>
  <si>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</si>
  <si>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</si>
  <si>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</si>
  <si>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</si>
  <si>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</si>
  <si>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</si>
  <si>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</si>
  <si>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</si>
  <si>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</si>
  <si>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</si>
  <si>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</si>
  <si>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</si>
  <si>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</si>
  <si>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</si>
  <si>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</si>
  <si>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</si>
  <si>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</si>
  <si>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</si>
  <si>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</si>
  <si>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</si>
  <si>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</si>
  <si>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</si>
  <si>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</si>
  <si>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</si>
  <si>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</si>
  <si>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</si>
  <si>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</si>
  <si>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</si>
  <si>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</si>
  <si>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</si>
  <si>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</si>
  <si>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</si>
  <si>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</si>
  <si>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</si>
  <si>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</si>
  <si>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</si>
  <si>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</si>
  <si>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</si>
  <si>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</si>
  <si>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</si>
  <si>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</si>
  <si>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</si>
  <si>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</si>
  <si>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</si>
  <si>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</si>
  <si>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</si>
  <si>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</si>
  <si>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</si>
  <si>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</si>
  <si>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</si>
  <si>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</si>
  <si>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</si>
  <si>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</si>
  <si>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</si>
  <si>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</si>
  <si>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</si>
  <si>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</si>
  <si>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</si>
  <si>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</si>
  <si>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</si>
  <si>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</si>
  <si>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</si>
  <si>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</si>
  <si>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</si>
  <si>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</si>
  <si>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</si>
  <si>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</si>
  <si>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</si>
  <si>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</si>
  <si>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</si>
  <si>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</si>
  <si>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</si>
  <si>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</si>
  <si>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</si>
  <si>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</si>
  <si>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</si>
  <si>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</si>
  <si>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</si>
  <si>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</si>
  <si>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</si>
  <si>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</si>
  <si>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</si>
  <si>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</si>
  <si>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</si>
  <si>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</si>
  <si>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</si>
  <si>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</si>
  <si>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</si>
  <si>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</si>
  <si>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</si>
  <si>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</si>
  <si>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</si>
  <si>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</si>
  <si>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</si>
  <si>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</si>
  <si>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</si>
  <si>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</si>
  <si>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</si>
  <si>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</si>
  <si>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</si>
  <si>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</si>
  <si>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</si>
  <si>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</si>
  <si>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</si>
  <si>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</si>
  <si>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</si>
  <si>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</si>
  <si>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</si>
  <si>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</si>
  <si>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</si>
  <si>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</si>
  <si>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</si>
  <si>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</si>
  <si>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</si>
  <si>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</si>
  <si>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</si>
  <si>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</si>
  <si>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</si>
  <si>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</si>
  <si>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</si>
  <si>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</si>
  <si>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</si>
  <si>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</si>
  <si>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</si>
  <si>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</si>
  <si>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</si>
  <si>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</si>
  <si>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</si>
  <si>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</si>
  <si>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</si>
  <si>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</si>
  <si>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</si>
  <si>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</si>
  <si>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</si>
  <si>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</si>
  <si>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</si>
  <si>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</si>
  <si>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</si>
  <si>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</si>
  <si>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</si>
  <si>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</si>
  <si>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</si>
  <si>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</si>
  <si>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</si>
  <si>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</si>
  <si>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</si>
  <si>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</si>
  <si>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</si>
  <si>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</si>
  <si>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</si>
  <si>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</si>
  <si>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</si>
  <si>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</si>
  <si>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</si>
  <si>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</si>
  <si>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</si>
  <si>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</si>
  <si>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</si>
  <si>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</si>
  <si>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</si>
  <si>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</si>
  <si>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</si>
  <si>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</si>
  <si>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</si>
  <si>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</si>
  <si>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</si>
  <si>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</si>
  <si>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</si>
  <si>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</si>
  <si>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</si>
  <si>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</si>
  <si>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</si>
  <si>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</si>
  <si>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</si>
  <si>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</si>
  <si>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</si>
  <si>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</si>
  <si>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</si>
  <si>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</si>
  <si>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</si>
  <si>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</si>
  <si>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</si>
  <si>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</si>
  <si>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</si>
  <si>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</si>
  <si>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</si>
  <si>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</si>
  <si>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</si>
  <si>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</si>
  <si>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</si>
  <si>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</si>
  <si>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</si>
  <si>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</si>
  <si>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</si>
  <si>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</si>
  <si>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</si>
  <si>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</si>
  <si>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</si>
  <si>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</si>
  <si>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</si>
  <si>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</si>
  <si>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</si>
  <si>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</si>
  <si>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</si>
  <si>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</si>
  <si>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</si>
  <si>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</si>
  <si>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</si>
  <si>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</si>
  <si>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</si>
  <si>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</si>
  <si>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</si>
  <si>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</si>
  <si>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</si>
  <si>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</si>
  <si>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</si>
  <si>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</si>
  <si>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</si>
  <si>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</si>
  <si>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</si>
  <si>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</si>
  <si>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</si>
  <si>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</si>
  <si>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</si>
  <si>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</si>
  <si>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</si>
  <si>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</si>
  <si>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</si>
  <si>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</si>
  <si>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</si>
  <si>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</si>
  <si>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</si>
  <si>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</si>
  <si>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</si>
  <si>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</si>
  <si>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</si>
  <si>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</si>
  <si>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</si>
  <si>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</si>
  <si>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</si>
  <si>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</si>
  <si>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</si>
  <si>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</si>
  <si>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</si>
  <si>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</si>
  <si>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</si>
  <si>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</si>
  <si>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</si>
  <si>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</si>
  <si>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</si>
  <si>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</si>
  <si>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</si>
  <si>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</si>
  <si>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</si>
  <si>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</si>
  <si>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</si>
  <si>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</si>
  <si>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</si>
  <si>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</si>
  <si>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</si>
  <si>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</si>
  <si>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</si>
  <si>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</si>
  <si>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</si>
  <si>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</si>
  <si>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</si>
  <si>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</si>
  <si>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</si>
  <si>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</si>
  <si>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</si>
  <si>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</si>
  <si>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</si>
  <si>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</si>
  <si>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</si>
  <si>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</si>
  <si>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</si>
  <si>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</si>
  <si>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</si>
  <si>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</si>
  <si>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</si>
  <si>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</si>
  <si>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</si>
  <si>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</si>
  <si>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</si>
  <si>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</si>
  <si>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</si>
  <si>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</si>
  <si>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</si>
  <si>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</si>
  <si>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</si>
  <si>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</si>
  <si>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</si>
  <si>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</si>
  <si>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</si>
  <si>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</si>
  <si>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</si>
  <si>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</si>
  <si>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</si>
  <si>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</si>
  <si>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</si>
  <si>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</si>
  <si>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</si>
  <si>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</si>
  <si>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</si>
  <si>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</si>
  <si>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</si>
  <si>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</si>
  <si>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</si>
  <si>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</si>
  <si>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</si>
  <si>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</si>
  <si>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</si>
  <si>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</si>
  <si>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</si>
  <si>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</si>
  <si>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</si>
  <si>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</si>
  <si>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</si>
  <si>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</si>
  <si>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</si>
  <si>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</si>
  <si>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</si>
  <si>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</si>
  <si>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</si>
  <si>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</si>
  <si>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</si>
  <si>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</si>
  <si>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</si>
  <si>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</si>
  <si>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</si>
  <si>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</si>
  <si>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</si>
  <si>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</si>
  <si>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</si>
  <si>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</si>
  <si>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</si>
  <si>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</si>
  <si>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</si>
  <si>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</si>
  <si>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</si>
  <si>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</si>
  <si>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</si>
  <si>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</si>
  <si>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</si>
  <si>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</si>
  <si>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</si>
  <si>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</si>
  <si>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</si>
  <si>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</si>
  <si>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</si>
  <si>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</si>
  <si>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</si>
  <si>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</si>
  <si>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</si>
  <si>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</si>
  <si>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</si>
  <si>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</si>
  <si>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</si>
  <si>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</si>
  <si>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</si>
  <si>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</si>
  <si>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</si>
  <si>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</si>
  <si>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</si>
  <si>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</si>
  <si>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</si>
  <si>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</si>
  <si>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</si>
  <si>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</si>
  <si>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</si>
  <si>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</si>
  <si>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</si>
  <si>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</si>
  <si>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</si>
  <si>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</si>
  <si>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</si>
  <si>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</si>
  <si>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</si>
  <si>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</si>
  <si>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</si>
  <si>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</si>
  <si>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</si>
  <si>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</si>
  <si>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</si>
  <si>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</si>
  <si>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</si>
  <si>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</si>
  <si>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</si>
  <si>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</si>
  <si>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</si>
  <si>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</si>
  <si>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</si>
  <si>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</si>
  <si>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</si>
  <si>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</si>
  <si>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</si>
  <si>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</si>
  <si>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</si>
  <si>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</si>
  <si>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</si>
  <si>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</si>
  <si>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</si>
  <si>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</si>
  <si>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</si>
  <si>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</si>
  <si>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</si>
  <si>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</si>
  <si>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</si>
  <si>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</si>
  <si>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</si>
  <si>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</si>
  <si>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</si>
  <si>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</si>
  <si>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</si>
  <si>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</si>
  <si>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</si>
  <si>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</si>
  <si>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</si>
  <si>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</si>
  <si>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</si>
  <si>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</si>
  <si>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</si>
  <si>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</si>
  <si>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</si>
  <si>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</si>
  <si>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</si>
  <si>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</si>
  <si>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</si>
  <si>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</si>
  <si>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</si>
  <si>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</si>
  <si>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</si>
  <si>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</si>
  <si>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</si>
  <si>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</si>
  <si>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</si>
  <si>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</si>
  <si>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</si>
  <si>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</si>
  <si>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</si>
  <si>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</si>
  <si>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</si>
  <si>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</si>
  <si>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</si>
  <si>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</si>
  <si>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</si>
  <si>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</si>
  <si>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</si>
  <si>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</si>
  <si>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</si>
  <si>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</si>
  <si>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</si>
  <si>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</si>
  <si>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</si>
  <si>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</si>
  <si>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</si>
  <si>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</si>
  <si>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</si>
  <si>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</si>
  <si>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</si>
  <si>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</si>
  <si>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</si>
  <si>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</si>
  <si>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</si>
  <si>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</si>
  <si>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</si>
  <si>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</si>
  <si>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</si>
  <si>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</si>
  <si>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</si>
  <si>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</si>
  <si>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</si>
  <si>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</si>
  <si>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</si>
  <si>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</si>
  <si>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</si>
  <si>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</si>
  <si>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</si>
  <si>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</si>
  <si>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</si>
  <si>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</si>
  <si>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</si>
  <si>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</si>
  <si>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</si>
  <si>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</si>
  <si>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</si>
  <si>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</si>
  <si>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</si>
  <si>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</si>
  <si>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</si>
  <si>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</si>
  <si>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</si>
  <si>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</si>
  <si>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</si>
  <si>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</si>
  <si>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</si>
  <si>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</si>
  <si>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</si>
  <si>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</si>
  <si>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</si>
  <si>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</si>
  <si>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</si>
  <si>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</si>
  <si>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</si>
  <si>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</si>
  <si>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</si>
  <si>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</si>
  <si>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</si>
  <si>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</si>
  <si>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</si>
  <si>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</si>
  <si>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</si>
  <si>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</si>
  <si>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</si>
  <si>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</si>
  <si>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</si>
  <si>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</si>
  <si>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</si>
  <si>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</si>
  <si>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</si>
  <si>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</si>
  <si>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</si>
  <si>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</si>
  <si>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</si>
  <si>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</si>
  <si>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</si>
  <si>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</si>
  <si>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</si>
  <si>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</si>
  <si>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</si>
  <si>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</si>
  <si>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</si>
  <si>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</si>
  <si>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</si>
  <si>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</si>
  <si>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</si>
  <si>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</si>
  <si>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</si>
  <si>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</si>
  <si>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</si>
  <si>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</si>
  <si>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</si>
  <si>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</si>
  <si>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</si>
  <si>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</si>
  <si>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</si>
  <si>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</si>
  <si>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</si>
  <si>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</si>
  <si>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</si>
  <si>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</si>
  <si>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</si>
  <si>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</si>
  <si>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</si>
  <si>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</si>
  <si>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</si>
  <si>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</si>
  <si>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</si>
  <si>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</si>
  <si>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</si>
  <si>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</si>
  <si>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</si>
  <si>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</si>
  <si>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</si>
  <si>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</si>
  <si>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</si>
  <si>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</si>
  <si>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</si>
  <si>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</si>
  <si>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</si>
  <si>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</si>
  <si>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</si>
  <si>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</si>
  <si>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</si>
  <si>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</si>
  <si>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</si>
  <si>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</si>
  <si>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</si>
  <si>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</si>
  <si>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</si>
  <si>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</si>
  <si>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</si>
  <si>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</si>
  <si>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</si>
  <si>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</si>
  <si>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</si>
  <si>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</si>
  <si>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</si>
  <si>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</si>
  <si>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</si>
  <si>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</si>
  <si>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</si>
  <si>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</si>
  <si>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</si>
  <si>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</si>
  <si>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</si>
  <si>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</si>
  <si>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</si>
  <si>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</si>
  <si>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</si>
  <si>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</si>
  <si>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</si>
  <si>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</si>
  <si>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</si>
  <si>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</si>
  <si>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</si>
  <si>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</si>
  <si>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</si>
  <si>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</si>
  <si>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</si>
  <si>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</si>
  <si>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</si>
  <si>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</si>
  <si>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</si>
  <si>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</si>
  <si>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</si>
  <si>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</si>
  <si>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</si>
  <si>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</si>
  <si>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</si>
  <si>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</si>
  <si>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</si>
  <si>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</si>
  <si>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</si>
  <si>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</si>
  <si>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</si>
  <si>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</si>
  <si>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</si>
  <si>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</si>
  <si>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</si>
  <si>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</si>
  <si>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</si>
  <si>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</si>
  <si>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</si>
  <si>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</si>
  <si>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</si>
  <si>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</si>
  <si>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</si>
  <si>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</si>
  <si>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</si>
  <si>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</si>
  <si>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</si>
  <si>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</si>
  <si>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</si>
  <si>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</si>
  <si>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</si>
  <si>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</si>
  <si>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</si>
  <si>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</si>
  <si>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</si>
  <si>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</si>
  <si>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</si>
  <si>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</si>
  <si>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</si>
  <si>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</si>
  <si>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</si>
  <si>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</si>
  <si>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</si>
  <si>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</si>
  <si>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</si>
  <si>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</si>
  <si>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</si>
  <si>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</si>
  <si>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</si>
  <si>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</si>
  <si>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</si>
  <si>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</si>
  <si>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</si>
  <si>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</si>
  <si>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</si>
  <si>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</si>
  <si>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</si>
  <si>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</si>
  <si>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</si>
  <si>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</si>
  <si>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</si>
  <si>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</si>
  <si>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</si>
  <si>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</si>
  <si>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</si>
  <si>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</si>
  <si>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</si>
  <si>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</si>
  <si>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</si>
  <si>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</si>
  <si>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</si>
  <si>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</si>
  <si>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</si>
  <si>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</si>
  <si>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</si>
  <si>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</si>
  <si>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</si>
  <si>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</si>
  <si>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</si>
  <si>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</si>
  <si>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</si>
  <si>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</si>
  <si>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</si>
  <si>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</si>
  <si>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</si>
  <si>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</si>
  <si>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</si>
  <si>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</si>
  <si>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</si>
  <si>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</si>
  <si>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</si>
  <si>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</si>
  <si>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</si>
  <si>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</si>
  <si>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</si>
  <si>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</si>
  <si>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</si>
  <si>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</si>
  <si>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</si>
  <si>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</si>
  <si>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</si>
  <si>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</si>
  <si>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</si>
  <si>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</si>
  <si>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</si>
  <si>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</si>
  <si>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</si>
  <si>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</si>
  <si>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</si>
  <si>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</si>
  <si>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</si>
  <si>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</si>
  <si>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</si>
  <si>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</si>
  <si>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</si>
  <si>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</si>
  <si>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</si>
  <si>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</si>
  <si>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</si>
  <si>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</si>
  <si>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</si>
  <si>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</si>
  <si>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</si>
  <si>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</si>
  <si>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</si>
  <si>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</si>
  <si>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</si>
  <si>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</si>
  <si>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</si>
  <si>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</si>
  <si>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</si>
  <si>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</si>
  <si>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</si>
  <si>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</si>
  <si>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</si>
  <si>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</si>
  <si>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</si>
  <si>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</si>
  <si>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</si>
  <si>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</si>
  <si>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</si>
  <si>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</si>
  <si>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</si>
  <si>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</si>
  <si>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</si>
  <si>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</si>
  <si>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</si>
  <si>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</si>
  <si>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</si>
  <si>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</si>
  <si>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</si>
  <si>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</si>
  <si>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</si>
  <si>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</si>
  <si>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</si>
  <si>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</si>
  <si>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</si>
  <si>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</si>
  <si>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</si>
  <si>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</si>
  <si>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</si>
  <si>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</si>
  <si>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</si>
  <si>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</si>
  <si>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</si>
  <si>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</si>
  <si>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</si>
  <si>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</si>
  <si>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</si>
  <si>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</si>
  <si>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</si>
  <si>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</si>
  <si>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</si>
  <si>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</si>
  <si>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</si>
  <si>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</si>
  <si>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</si>
  <si>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</si>
  <si>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</si>
  <si>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</si>
  <si>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</si>
  <si>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</si>
  <si>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</si>
  <si>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</si>
  <si>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</si>
  <si>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</si>
  <si>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</si>
  <si>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</si>
  <si>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</si>
  <si>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</si>
  <si>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</si>
  <si>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</si>
  <si>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</si>
  <si>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</si>
  <si>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</si>
  <si>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</si>
  <si>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</si>
  <si>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</si>
  <si>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</si>
  <si>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</si>
  <si>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</si>
  <si>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</si>
  <si>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</si>
  <si>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</si>
  <si>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</si>
  <si>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</si>
  <si>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</si>
  <si>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</si>
  <si>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</si>
  <si>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</si>
  <si>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</si>
  <si>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</si>
  <si>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</si>
  <si>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</si>
  <si>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</si>
  <si>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</si>
  <si>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</si>
  <si>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</si>
  <si>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</si>
  <si>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</si>
  <si>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</si>
  <si>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</si>
  <si>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</si>
  <si>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</si>
  <si>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</si>
  <si>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</si>
  <si>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</si>
  <si>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</si>
  <si>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</si>
  <si>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</si>
  <si>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</si>
  <si>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</si>
  <si>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</si>
  <si>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</si>
  <si>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</si>
  <si>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</si>
  <si>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</si>
  <si>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</si>
  <si>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</si>
  <si>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</si>
  <si>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</si>
  <si>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</si>
  <si>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</si>
  <si>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</si>
  <si>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</si>
  <si>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</si>
  <si>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</si>
  <si>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</si>
  <si>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</si>
  <si>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</si>
  <si>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</si>
  <si>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</si>
  <si>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</si>
  <si>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</si>
  <si>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</si>
  <si>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</si>
  <si>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</si>
  <si>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</si>
  <si>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</si>
  <si>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</si>
  <si>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</si>
  <si>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</si>
  <si>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</si>
  <si>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</si>
  <si>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</si>
  <si>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</si>
  <si>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</si>
  <si>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</si>
  <si>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</si>
  <si>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</si>
  <si>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</si>
  <si>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</si>
  <si>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</si>
  <si>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</si>
  <si>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</si>
  <si>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</si>
  <si>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</si>
  <si>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</si>
  <si>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</si>
  <si>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</si>
  <si>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</si>
  <si>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</si>
  <si>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</si>
  <si>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</si>
  <si>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</si>
  <si>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</si>
  <si>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</si>
  <si>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</si>
  <si>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</si>
  <si>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</si>
  <si>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</si>
  <si>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</si>
  <si>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</si>
  <si>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</si>
  <si>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</si>
  <si>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</si>
  <si>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</si>
  <si>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</si>
  <si>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</si>
  <si>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</si>
  <si>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</si>
  <si>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</si>
  <si>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</si>
  <si>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</si>
  <si>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</si>
  <si>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</si>
  <si>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</si>
  <si>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</si>
  <si>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</si>
  <si>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</si>
  <si>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</si>
  <si>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</si>
  <si>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</si>
  <si>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</si>
  <si>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</si>
  <si>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</si>
  <si>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</si>
  <si>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</si>
  <si>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</si>
  <si>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</si>
  <si>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</si>
  <si>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</si>
  <si>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</si>
  <si>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</si>
  <si>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</si>
  <si>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</si>
  <si>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</si>
  <si>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</si>
  <si>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</si>
  <si>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</si>
  <si>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</si>
  <si>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</si>
  <si>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</si>
  <si>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</si>
  <si>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Weighted Average Maturity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</si>
  <si>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</si>
  <si>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</si>
  <si>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</si>
  <si>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</si>
  <si>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</si>
  <si>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</si>
  <si>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</si>
  <si>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</si>
  <si>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</si>
  <si>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</si>
  <si>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</si>
  <si>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</si>
  <si>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</si>
  <si>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</si>
  <si>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</si>
  <si>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</si>
  <si>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</si>
  <si>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</si>
  <si>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</si>
  <si>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</si>
  <si>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</si>
  <si>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</si>
  <si>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</si>
  <si>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</si>
  <si>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</si>
  <si>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</si>
  <si>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</si>
  <si>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</si>
  <si>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</si>
  <si>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</si>
  <si>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</si>
  <si>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</si>
  <si>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</si>
  <si>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</si>
  <si>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</si>
  <si>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</si>
  <si>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</si>
  <si>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</si>
  <si>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</si>
  <si>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</si>
  <si>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</si>
  <si>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</si>
  <si>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</si>
  <si>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</si>
  <si>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</si>
  <si>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</si>
  <si>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</si>
  <si>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</si>
  <si>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</si>
  <si>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</si>
  <si>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</si>
  <si>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</si>
  <si>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</si>
  <si>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</si>
  <si>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</si>
  <si>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</si>
  <si>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</si>
  <si>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</si>
  <si>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</si>
  <si>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</si>
  <si>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</si>
  <si>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</si>
  <si>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</si>
  <si>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</si>
  <si>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</si>
  <si>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</si>
  <si>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</si>
  <si>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</si>
  <si>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</si>
  <si>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</si>
  <si>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</si>
  <si>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</si>
  <si>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</si>
  <si>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</si>
  <si>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</si>
  <si>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</si>
  <si>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</si>
  <si>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</si>
  <si>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</si>
  <si>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</si>
  <si>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</si>
  <si>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</si>
  <si>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</si>
  <si>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</si>
  <si>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</si>
  <si>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</si>
  <si>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</si>
  <si>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</si>
  <si>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</si>
  <si>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</si>
  <si>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</si>
  <si>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</si>
  <si>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</si>
  <si>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</si>
  <si>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</si>
  <si>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</si>
  <si>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</si>
  <si>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</si>
  <si>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</si>
  <si>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</si>
  <si>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</si>
  <si>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</si>
  <si>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</si>
  <si>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</si>
  <si>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</si>
  <si>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</si>
  <si>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</si>
  <si>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</si>
  <si>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</si>
  <si>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</si>
  <si>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</si>
  <si>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</si>
  <si>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</si>
  <si>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</si>
  <si>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</si>
  <si>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</si>
  <si>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</si>
  <si>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</si>
  <si>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</si>
  <si>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</si>
  <si>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</si>
  <si>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</si>
  <si>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</si>
  <si>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</si>
  <si>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</si>
  <si>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</si>
  <si>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</si>
  <si>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</si>
  <si>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</si>
  <si>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</si>
  <si>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</si>
  <si>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</si>
  <si>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</si>
  <si>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</si>
  <si>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</si>
  <si>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</si>
  <si>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</si>
  <si>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</si>
  <si>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</si>
  <si>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</si>
  <si>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</si>
  <si>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</si>
  <si>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</si>
  <si>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</si>
  <si>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</si>
  <si>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</si>
  <si>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</si>
  <si>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</si>
  <si>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</si>
  <si>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</si>
  <si>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</si>
  <si>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</si>
  <si>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</si>
  <si>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</si>
  <si>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</si>
  <si>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</si>
  <si>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</si>
  <si>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</si>
  <si>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</si>
  <si>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</si>
  <si>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</si>
  <si>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</si>
  <si>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</si>
  <si>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</si>
  <si>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</si>
  <si>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</si>
  <si>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</si>
  <si>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</si>
  <si>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</si>
  <si>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</si>
  <si>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</si>
  <si>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</si>
  <si>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</si>
  <si>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</si>
  <si>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</si>
  <si>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</si>
  <si>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</si>
  <si>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</si>
  <si>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</si>
  <si>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</si>
  <si>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</si>
  <si>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</si>
  <si>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</si>
  <si>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</si>
  <si>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</si>
  <si>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</si>
  <si>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</si>
  <si>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</si>
  <si>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</si>
  <si>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</si>
  <si>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</si>
  <si>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</si>
  <si>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</si>
  <si>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</si>
  <si>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</si>
  <si>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</si>
  <si>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</si>
  <si>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</si>
  <si>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</si>
  <si>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</si>
  <si>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</si>
  <si>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</si>
  <si>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</si>
  <si>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</si>
  <si>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</si>
  <si>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</si>
  <si>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</si>
  <si>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</si>
  <si>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</si>
  <si>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</si>
  <si>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</si>
  <si>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</si>
  <si>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</si>
  <si>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</si>
  <si>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</si>
  <si>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</si>
  <si>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</si>
  <si>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</si>
  <si>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</si>
  <si>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</si>
  <si>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</si>
  <si>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G1. Crisis Mortgage Payment Holidays</t>
  </si>
  <si>
    <t>For further information concerning the nation-specific dispositions regarging the impact of the Covid 19 outbreak on cover pools, please refer to the:</t>
  </si>
  <si>
    <t>COVID-19: EMF-ECBC Response</t>
  </si>
  <si>
    <t>CONTENT OF Temporary Tab</t>
  </si>
  <si>
    <t>Optional further information at issuer/country level</t>
  </si>
  <si>
    <t>1.  Share of assets affected by payment holidays caused by COVID 19</t>
  </si>
  <si>
    <t>2. Additional information on the cover pool section affected by payment holidays</t>
  </si>
  <si>
    <t xml:space="preserve">Can the COVID-19 related payment holiday loans remain part of the cover pool?     </t>
  </si>
  <si>
    <t>[YES/NO] (cancel what is not relevant)</t>
  </si>
  <si>
    <t>1.  Share of cover assets affected at the time of reporting by payment holidays caused exclusively by COVID 19</t>
  </si>
  <si>
    <t>1. Breakdown of payment holiday</t>
  </si>
  <si>
    <t xml:space="preserve">% Nominal (mn) to total cover pool </t>
  </si>
  <si>
    <t>% No. of Loans to total cover pool</t>
  </si>
  <si>
    <t>COV.1.1.1</t>
  </si>
  <si>
    <t>payment holiday granted</t>
  </si>
  <si>
    <t>OCOV.1.1.2</t>
  </si>
  <si>
    <t>OCOV.1.1.3</t>
  </si>
  <si>
    <t>1. types of granted payment holiday (original duration)</t>
  </si>
  <si>
    <t>1 month</t>
  </si>
  <si>
    <t>2 months</t>
  </si>
  <si>
    <t>3 months</t>
  </si>
  <si>
    <t>4 to 6 months</t>
  </si>
  <si>
    <t>over 6 months</t>
  </si>
  <si>
    <t>total</t>
  </si>
  <si>
    <t>in % nominal (mn) of affected notional amount to total cover pool</t>
  </si>
  <si>
    <t>COV.2.1.1</t>
  </si>
  <si>
    <t xml:space="preserve">principal &amp; interest deferred </t>
  </si>
  <si>
    <t>COV.2.1.2</t>
  </si>
  <si>
    <t>principal deferred</t>
  </si>
  <si>
    <t>COV.2.1.3</t>
  </si>
  <si>
    <t>COV.2.1.4</t>
  </si>
  <si>
    <t>Total payment holiday</t>
  </si>
  <si>
    <t>OCOV.2.1.5</t>
  </si>
  <si>
    <t>[please insert here mortgages with extended moratoria]</t>
  </si>
  <si>
    <t>OCOV.2.1.6</t>
  </si>
  <si>
    <t>OCOV.2.1.7</t>
  </si>
  <si>
    <t>OCOV.2.1.8</t>
  </si>
  <si>
    <t>OCOV.2.1.9</t>
  </si>
  <si>
    <t>OCOV.2.1.10</t>
  </si>
  <si>
    <t>Fixed Rate or Variable Rate</t>
  </si>
  <si>
    <t>The Reference Index is currently the CoreLogic House Price Index quarterly index. Therefore, the underlying property values used in relation to the covered bond pool of residential mortgages is updated to reflect current property market values at least quarterly.</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</si>
  <si>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</si>
  <si>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</si>
  <si>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</si>
  <si>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</si>
  <si>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</si>
  <si>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</si>
  <si>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</si>
  <si>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</si>
  <si>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</si>
  <si>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2025  Version</t>
  </si>
  <si>
    <t>2.  All cells that include “[For completion]” and “[Mark as ND if not relevant]” needs to be completed</t>
  </si>
  <si>
    <t>Updates for HTT 2025</t>
  </si>
  <si>
    <t xml:space="preserve">Here below the list of updates of HTT 2025 with respect to HTT 2024 agreed during meeting of the Label Committee of 10 September 2024. </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</si>
  <si>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</si>
  <si>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</si>
  <si>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</si>
  <si>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</si>
  <si>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</si>
  <si>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HTT 2025</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</si>
  <si>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</si>
  <si>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</si>
  <si>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</si>
  <si>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</si>
  <si>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</si>
  <si>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</si>
  <si>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</si>
  <si>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</si>
  <si>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</si>
  <si>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</si>
  <si>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</si>
  <si>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 xml:space="preserve">3. Worksheet “A. HTT General”: </t>
    </r>
    <r>
      <rPr>
        <sz val="9"/>
        <color theme="1"/>
        <rFont val="Verdana"/>
        <family val="2"/>
      </rPr>
      <t xml:space="preserve">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</si>
  <si>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</si>
  <si>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</si>
  <si>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 xml:space="preserve">6. Worksheet “A. HTT General”: </t>
    </r>
    <r>
      <rPr>
        <sz val="9"/>
        <color theme="1"/>
        <rFont val="Verdana"/>
        <family val="2"/>
      </rPr>
      <t>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</si>
  <si>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</si>
  <si>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</si>
  <si>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</si>
  <si>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</si>
  <si>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</si>
  <si>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 xml:space="preserve">Sections 6 and 8 unify the seasoning brackets </t>
    </r>
  </si>
  <si>
    <r>
      <t xml:space="preserve">13. Worksheet "F1. Sustainable M data": </t>
    </r>
    <r>
      <rPr>
        <sz val="9"/>
        <color theme="1"/>
        <rFont val="Verdana"/>
        <family val="2"/>
      </rPr>
      <t>Section 9 addition of Defaulted Loans pursuant to art. 178 CRR to the NPLs section</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</si>
  <si>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</si>
  <si>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("I</t>
    </r>
    <r>
      <rPr>
        <b/>
        <sz val="13"/>
        <color rgb="FF1E1B1D"/>
        <rFont val="Calibri"/>
        <family val="2"/>
        <scheme val="minor"/>
      </rPr>
      <t>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</si>
  <si>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rPr>
        <b/>
        <sz val="13"/>
        <color rgb="FF1E1B1D"/>
        <rFont val="Calibri"/>
        <family val="2"/>
        <scheme val="minor"/>
      </rPr>
      <t>Our Acceptable Use Policy </t>
    </r>
    <r>
      <rPr>
        <sz val="13"/>
        <color rgb="FF1E1B1D"/>
        <rFont val="Calibri"/>
        <family val="2"/>
        <scheme val="minor"/>
      </rPr>
      <t>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</si>
  <si>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</si>
  <si>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</si>
  <si>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</si>
  <si>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scheme val="minor"/>
      </rPr>
      <t>Acceptable Use Policy</t>
    </r>
    <r>
      <rPr>
        <sz val="13"/>
        <color rgb="FF1E1B1D"/>
        <rFont val="Calibri"/>
        <family val="2"/>
        <scheme val="minor"/>
      </rPr>
      <t xml:space="preserve">.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 </t>
    </r>
    <r>
      <rPr>
        <b/>
        <sz val="13"/>
        <color rgb="FF1E1B1D"/>
        <rFont val="Calibri"/>
        <family val="2"/>
        <scheme val="minor"/>
      </rPr>
      <t>Acceptable Use Policy</t>
    </r>
    <r>
      <rPr>
        <sz val="13"/>
        <color rgb="FF1E1B1D"/>
        <rFont val="Calibri"/>
        <family val="2"/>
        <scheme val="minor"/>
      </rPr>
      <t> that you commit.</t>
    </r>
  </si>
  <si>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</si>
  <si>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</si>
  <si>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t>
    </r>
    <r>
      <rPr>
        <b/>
        <sz val="13"/>
        <rFont val="Calibri"/>
        <family val="2"/>
        <scheme val="minor"/>
      </rPr>
      <t>Belgian DPL</t>
    </r>
    <r>
      <rPr>
        <sz val="13"/>
        <rFont val="Calibri"/>
        <family val="2"/>
        <scheme val="minor"/>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</si>
  <si>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</si>
  <si>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</si>
  <si>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</si>
  <si>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</si>
  <si>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</si>
  <si>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</si>
  <si>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</si>
  <si>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</si>
  <si>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</si>
  <si>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liquidity buffer</t>
  </si>
  <si>
    <t>147 for Public Sector Asset - type of debtor</t>
  </si>
  <si>
    <t>extendable maturity</t>
  </si>
  <si>
    <t>liquidity buffer &amp; extendable maturity</t>
  </si>
  <si>
    <t>G.3.14.5</t>
  </si>
  <si>
    <t>G.3.14.6</t>
  </si>
  <si>
    <t>G.3.14.7</t>
  </si>
  <si>
    <t xml:space="preserve">Reporting Date: </t>
  </si>
  <si>
    <t xml:space="preserve">Cut-off Date: </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</si>
  <si>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House Price Index.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</si>
  <si>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</si>
  <si>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</si>
  <si>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</si>
  <si>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Series 2015-2</t>
  </si>
  <si>
    <t>XS1338933697</t>
  </si>
  <si>
    <t>Annual</t>
  </si>
  <si>
    <t>Fixed</t>
  </si>
  <si>
    <t>Series 2021-1</t>
  </si>
  <si>
    <t>XS2348324414</t>
  </si>
  <si>
    <t>Series 2022-1</t>
  </si>
  <si>
    <t>XS2500847657</t>
  </si>
  <si>
    <t>Series 2023-1</t>
  </si>
  <si>
    <t>XS2597905905</t>
  </si>
  <si>
    <t>https://www.coveredbondlabel.com/issuer/255-westpac-new-zealand-limited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</si>
</sst>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name val="Calibri"/>
      <family val="2"/>
      <scheme val="minor"/>
    </font>
    <font>
      <sz val="13"/>
      <name val="Calibri"/>
      <family val="2"/>
      <scheme val="minor"/>
    </font>
    <font>
      <b/>
      <sz val="13"/>
      <color rgb="FF333333"/>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b/>
      <sz val="11"/>
      <color rgb="FFFF0000"/>
      <name val="Calibri"/>
      <family val="2"/>
      <scheme val="minor"/>
    </font>
    <font>
      <u/>
      <sz val="11"/>
      <color rgb="FF0000FF"/>
      <name val="Calibri"/>
      <family val="2"/>
      <scheme val="minor"/>
    </font>
    <font>
      <b/>
      <u/>
      <sz val="9"/>
      <color theme="1"/>
      <name val="Verdana"/>
      <family val="2"/>
    </font>
    <font>
      <b/>
      <sz val="13"/>
      <color rgb="FF1E1B1D"/>
      <name val="Calibri"/>
      <family val="2"/>
      <scheme val="minor"/>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style="medium">
        <color rgb="FFE26B0A"/>
      </left>
      <right/>
      <top style="medium">
        <color rgb="FFE26B0A"/>
      </top>
      <bottom/>
      <diagonal/>
    </border>
    <border>
      <left/>
      <right style="medium">
        <color rgb="FFE26B0A"/>
      </right>
      <top style="medium">
        <color rgb="FFE26B0A"/>
      </top>
      <bottom/>
      <diagonal/>
    </border>
    <border>
      <left style="medium">
        <color rgb="FFE26B0A"/>
      </left>
      <right/>
      <top style="medium">
        <color rgb="FFE26B0A"/>
      </top>
      <bottom style="medium">
        <color rgb="FFE26B0A"/>
      </bottom>
      <diagonal/>
    </border>
    <border>
      <left/>
      <right/>
      <top style="medium">
        <color rgb="FFE26B0A"/>
      </top>
      <bottom style="medium">
        <color rgb="FFE26B0A"/>
      </bottom>
      <diagonal/>
    </border>
    <border>
      <left/>
      <right style="medium">
        <color rgb="FFE26B0A"/>
      </right>
      <top style="medium">
        <color rgb="FFE26B0A"/>
      </top>
      <bottom style="medium">
        <color rgb="FFE26B0A"/>
      </bottom>
      <diagonal/>
    </border>
    <border>
      <left/>
      <right/>
      <top/>
      <bottom style="medium">
        <color rgb="FFE26B0A"/>
      </bottom>
      <diagonal/>
    </border>
    <border>
      <left style="medium">
        <color rgb="FFE26B0A"/>
      </left>
      <right/>
      <top/>
      <bottom style="thin">
        <color rgb="FFE26B0A"/>
      </bottom>
      <diagonal/>
    </border>
    <border>
      <left/>
      <right/>
      <top/>
      <bottom style="thin">
        <color rgb="FFE26B0A"/>
      </bottom>
      <diagonal/>
    </border>
    <border>
      <left/>
      <right style="medium">
        <color rgb="FFE26B0A"/>
      </right>
      <top/>
      <bottom style="thin">
        <color rgb="FFE26B0A"/>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54" fillId="0" borderId="0"/>
    <xf numFmtId="0" fontId="29" fillId="0" borderId="0"/>
    <xf numFmtId="0" fontId="1" fillId="0" borderId="0"/>
    <xf numFmtId="165" fontId="1" fillId="0" borderId="0" applyFont="0" applyFill="0" applyBorder="0" applyAlignment="0" applyProtection="0"/>
    <xf numFmtId="0" fontId="2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9" fillId="0" borderId="0"/>
    <xf numFmtId="0" fontId="29" fillId="0" borderId="0"/>
    <xf numFmtId="0" fontId="29" fillId="0" borderId="0"/>
    <xf numFmtId="0" fontId="56" fillId="0" borderId="0"/>
    <xf numFmtId="0" fontId="29" fillId="0" borderId="0">
      <alignment horizontal="left" wrapText="1"/>
    </xf>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0" fillId="14" borderId="0" applyNumberFormat="0" applyBorder="0" applyAlignment="0" applyProtection="0"/>
    <xf numFmtId="0" fontId="61" fillId="15" borderId="0" applyNumberFormat="0" applyBorder="0" applyAlignment="0" applyProtection="0"/>
    <xf numFmtId="0" fontId="62" fillId="17" borderId="28" applyNumberFormat="0" applyAlignment="0" applyProtection="0"/>
    <xf numFmtId="0" fontId="63" fillId="18" borderId="29" applyNumberFormat="0" applyAlignment="0" applyProtection="0"/>
    <xf numFmtId="0" fontId="64" fillId="18" borderId="28" applyNumberFormat="0" applyAlignment="0" applyProtection="0"/>
    <xf numFmtId="0" fontId="65" fillId="0" borderId="30" applyNumberFormat="0" applyFill="0" applyAlignment="0" applyProtection="0"/>
    <xf numFmtId="0" fontId="2" fillId="19" borderId="3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0" borderId="0"/>
    <xf numFmtId="0" fontId="29" fillId="0" borderId="0">
      <alignment vertical="top"/>
    </xf>
    <xf numFmtId="0" fontId="54" fillId="0" borderId="0"/>
    <xf numFmtId="0" fontId="29" fillId="0" borderId="0">
      <alignment vertical="top"/>
    </xf>
    <xf numFmtId="165" fontId="54" fillId="0" borderId="0" applyFont="0" applyFill="0" applyBorder="0" applyAlignment="0" applyProtection="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3" fontId="73" fillId="0" borderId="0" applyFont="0" applyFill="0" applyBorder="0" applyAlignment="0" applyProtection="0"/>
    <xf numFmtId="0" fontId="74" fillId="0" borderId="0" applyNumberFormat="0" applyFill="0" applyBorder="0" applyAlignment="0" applyProtection="0">
      <alignment vertical="top"/>
      <protection locked="0"/>
    </xf>
    <xf numFmtId="0" fontId="29" fillId="0" borderId="0"/>
    <xf numFmtId="0" fontId="72" fillId="0" borderId="0"/>
    <xf numFmtId="0" fontId="54" fillId="0" borderId="0"/>
    <xf numFmtId="49" fontId="68" fillId="45" borderId="34">
      <alignment horizontal="left" vertical="top" wrapText="1" readingOrder="1"/>
    </xf>
    <xf numFmtId="9" fontId="29" fillId="0" borderId="0" applyFont="0" applyFill="0" applyBorder="0" applyAlignment="0" applyProtection="0"/>
    <xf numFmtId="0" fontId="54" fillId="0" borderId="0">
      <alignment vertical="top"/>
    </xf>
    <xf numFmtId="165" fontId="72" fillId="0" borderId="0" applyFont="0" applyFill="0" applyBorder="0" applyAlignment="0" applyProtection="0"/>
    <xf numFmtId="0" fontId="70" fillId="0" borderId="0"/>
    <xf numFmtId="0" fontId="75" fillId="46"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7"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6" fillId="52"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47"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7"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59" borderId="0" applyNumberFormat="0" applyBorder="0" applyAlignment="0" applyProtection="0"/>
    <xf numFmtId="0" fontId="76" fillId="56" borderId="0" applyNumberFormat="0" applyBorder="0" applyAlignment="0" applyProtection="0"/>
    <xf numFmtId="0" fontId="76" fillId="58" borderId="0" applyNumberFormat="0" applyBorder="0" applyAlignment="0" applyProtection="0"/>
    <xf numFmtId="0" fontId="77" fillId="50" borderId="0" applyNumberFormat="0" applyBorder="0" applyAlignment="0" applyProtection="0"/>
    <xf numFmtId="0" fontId="78" fillId="60" borderId="35" applyNumberFormat="0" applyAlignment="0" applyProtection="0"/>
    <xf numFmtId="0" fontId="79" fillId="61" borderId="36"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0" fillId="0" borderId="0" applyNumberFormat="0" applyFill="0" applyBorder="0" applyAlignment="0" applyProtection="0"/>
    <xf numFmtId="0" fontId="81" fillId="52" borderId="0" applyNumberFormat="0" applyBorder="0" applyAlignment="0" applyProtection="0"/>
    <xf numFmtId="0" fontId="82" fillId="0" borderId="37" applyNumberFormat="0" applyFill="0" applyAlignment="0" applyProtection="0"/>
    <xf numFmtId="0" fontId="83" fillId="0" borderId="38" applyNumberFormat="0" applyFill="0" applyAlignment="0" applyProtection="0"/>
    <xf numFmtId="0" fontId="84" fillId="0" borderId="39" applyNumberFormat="0" applyFill="0" applyAlignment="0" applyProtection="0"/>
    <xf numFmtId="0" fontId="84" fillId="0" borderId="0" applyNumberFormat="0" applyFill="0" applyBorder="0" applyAlignment="0" applyProtection="0"/>
    <xf numFmtId="0" fontId="85" fillId="53" borderId="35" applyNumberFormat="0" applyAlignment="0" applyProtection="0"/>
    <xf numFmtId="0" fontId="86" fillId="0" borderId="40" applyNumberFormat="0" applyFill="0" applyAlignment="0" applyProtection="0"/>
    <xf numFmtId="0" fontId="87" fillId="5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9" fontId="54" fillId="0" borderId="0" applyFont="0" applyFill="0" applyBorder="0" applyAlignment="0" applyProtection="0"/>
    <xf numFmtId="0" fontId="89" fillId="0" borderId="0" applyNumberFormat="0" applyFill="0" applyBorder="0" applyAlignment="0" applyProtection="0"/>
    <xf numFmtId="0" fontId="90" fillId="0" borderId="43" applyNumberFormat="0" applyFill="0" applyAlignment="0" applyProtection="0"/>
    <xf numFmtId="0" fontId="86" fillId="0" borderId="0" applyNumberFormat="0" applyFill="0" applyBorder="0" applyAlignment="0" applyProtection="0"/>
    <xf numFmtId="0" fontId="29" fillId="0" borderId="0"/>
    <xf numFmtId="165" fontId="29"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29" fillId="0" borderId="0"/>
    <xf numFmtId="0" fontId="29"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9" fillId="0" borderId="0">
      <alignment vertical="top"/>
    </xf>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0" fontId="1" fillId="0" borderId="0"/>
    <xf numFmtId="0" fontId="29"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9"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72" fillId="0" borderId="0"/>
    <xf numFmtId="0" fontId="54"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72" fillId="0" borderId="0" applyFont="0" applyFill="0" applyBorder="0" applyAlignment="0" applyProtection="0"/>
    <xf numFmtId="165" fontId="72" fillId="0" borderId="0" applyFont="0" applyFill="0" applyBorder="0" applyAlignment="0" applyProtection="0"/>
    <xf numFmtId="0" fontId="72" fillId="0" borderId="0"/>
    <xf numFmtId="0" fontId="29" fillId="0" borderId="0"/>
    <xf numFmtId="0" fontId="54" fillId="0" borderId="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29"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29" fillId="0" borderId="0" applyFont="0" applyFill="0" applyBorder="0" applyAlignment="0" applyProtection="0"/>
    <xf numFmtId="0" fontId="54" fillId="0" borderId="0"/>
    <xf numFmtId="49" fontId="68"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2"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xf numFmtId="0" fontId="67" fillId="0" borderId="0" applyNumberFormat="0" applyFill="0" applyBorder="0" applyAlignment="0" applyProtection="0"/>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5" fillId="0" borderId="30" applyNumberFormat="0" applyFill="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91" fillId="0" borderId="0" applyNumberFormat="0" applyFill="0" applyBorder="0" applyAlignment="0" applyProtection="0"/>
    <xf numFmtId="0" fontId="3" fillId="0" borderId="33" applyNumberFormat="0" applyFill="0" applyAlignment="0" applyProtection="0"/>
    <xf numFmtId="0" fontId="66" fillId="0" borderId="0" applyNumberForma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72" fillId="0" borderId="0" applyFont="0" applyFill="0" applyBorder="0" applyAlignment="0" applyProtection="0"/>
    <xf numFmtId="0" fontId="7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0" borderId="0">
      <alignment vertical="top"/>
    </xf>
    <xf numFmtId="0" fontId="70" fillId="0" borderId="0"/>
    <xf numFmtId="0" fontId="72" fillId="0" borderId="0"/>
    <xf numFmtId="0" fontId="70" fillId="0" borderId="0"/>
    <xf numFmtId="0" fontId="70" fillId="0" borderId="0"/>
    <xf numFmtId="0" fontId="70" fillId="0" borderId="0"/>
    <xf numFmtId="0" fontId="29" fillId="0" borderId="0"/>
    <xf numFmtId="0" fontId="54" fillId="0" borderId="0">
      <alignment vertical="top"/>
    </xf>
    <xf numFmtId="0" fontId="1" fillId="0" borderId="0"/>
    <xf numFmtId="0" fontId="54"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164" fontId="54"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78" fillId="60" borderId="35"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0" fillId="0" borderId="0"/>
    <xf numFmtId="165" fontId="75" fillId="0" borderId="0" applyFont="0" applyFill="0" applyBorder="0" applyAlignment="0" applyProtection="0"/>
    <xf numFmtId="0" fontId="72"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54" fillId="0" borderId="0" applyFont="0" applyFill="0" applyBorder="0" applyAlignment="0" applyProtection="0"/>
    <xf numFmtId="0" fontId="54" fillId="0" borderId="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54" fillId="0" borderId="0">
      <alignment vertical="top"/>
    </xf>
    <xf numFmtId="165" fontId="71" fillId="0" borderId="0" applyFont="0" applyFill="0" applyBorder="0" applyAlignment="0" applyProtection="0"/>
    <xf numFmtId="164" fontId="54" fillId="0" borderId="0" applyFont="0" applyFill="0" applyBorder="0" applyAlignment="0" applyProtection="0"/>
    <xf numFmtId="0" fontId="54" fillId="49" borderId="41" applyNumberFormat="0" applyFont="0" applyAlignment="0" applyProtection="0"/>
    <xf numFmtId="9" fontId="54"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165" fontId="29" fillId="0" borderId="0" applyFont="0" applyFill="0" applyBorder="0" applyAlignment="0" applyProtection="0"/>
    <xf numFmtId="0" fontId="54" fillId="0" borderId="0">
      <alignment vertical="top"/>
    </xf>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54" fillId="0" borderId="0"/>
    <xf numFmtId="165" fontId="54" fillId="0" borderId="0" applyFont="0" applyFill="0" applyBorder="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72" fillId="0" borderId="0" applyFont="0" applyFill="0" applyBorder="0" applyAlignment="0" applyProtection="0"/>
    <xf numFmtId="0" fontId="29"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2" fillId="0" borderId="0"/>
    <xf numFmtId="165" fontId="72"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94" fillId="0" borderId="0"/>
    <xf numFmtId="165" fontId="94" fillId="0" borderId="0" applyFont="0" applyFill="0" applyBorder="0" applyAlignment="0" applyProtection="0"/>
    <xf numFmtId="9" fontId="94"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72" fillId="0" borderId="0" applyFont="0" applyFill="0" applyBorder="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5" fillId="53" borderId="35" applyNumberFormat="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29"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85"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0" fontId="54" fillId="0" borderId="0"/>
    <xf numFmtId="164" fontId="54" fillId="0" borderId="0" applyFont="0" applyFill="0" applyBorder="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164" fontId="54"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54" fillId="0" borderId="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54" fillId="49" borderId="41" applyNumberFormat="0" applyFont="0" applyAlignment="0" applyProtection="0"/>
    <xf numFmtId="0" fontId="1" fillId="0" borderId="0"/>
    <xf numFmtId="0" fontId="88" fillId="60" borderId="42" applyNumberFormat="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5"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cellStyleXfs>
  <cellXfs count="434">
    <xf numFmtId="0" fontId="0" fillId="0" borderId="0" xfId="0"/>
    <xf numFmtId="0" fontId="11" fillId="0" borderId="0" xfId="0" applyFont="1" applyAlignment="1">
      <alignment wrapText="1"/>
    </xf>
    <xf numFmtId="0" fontId="14" fillId="0" borderId="0" xfId="0" applyFont="1"/>
    <xf numFmtId="0" fontId="0" fillId="4" borderId="0" xfId="0" applyFill="1"/>
    <xf numFmtId="0" fontId="3" fillId="0" borderId="0" xfId="0" applyFont="1"/>
    <xf numFmtId="0" fontId="22" fillId="0" borderId="0" xfId="0" applyFont="1"/>
    <xf numFmtId="0" fontId="22" fillId="0" borderId="0" xfId="0" applyFont="1" applyAlignment="1">
      <alignment horizontal="center" vertical="center"/>
    </xf>
    <xf numFmtId="0" fontId="22" fillId="0" borderId="0" xfId="0" applyFont="1" applyAlignment="1">
      <alignment vertical="center" wrapText="1"/>
    </xf>
    <xf numFmtId="0" fontId="21" fillId="0" borderId="0" xfId="0" applyFont="1"/>
    <xf numFmtId="0" fontId="22"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0" fontId="31" fillId="0" borderId="0" xfId="0" applyFont="1" applyAlignment="1">
      <alignment horizontal="center" vertical="center" wrapText="1"/>
    </xf>
    <xf numFmtId="0" fontId="32" fillId="0" borderId="0" xfId="0" applyFont="1" applyAlignment="1">
      <alignment horizontal="center" vertical="center"/>
    </xf>
    <xf numFmtId="0" fontId="31" fillId="0" borderId="14" xfId="0" applyFont="1" applyBorder="1" applyAlignment="1">
      <alignment horizontal="center" vertical="center" wrapText="1"/>
    </xf>
    <xf numFmtId="0" fontId="33" fillId="0" borderId="0" xfId="0" applyFont="1" applyAlignment="1">
      <alignment vertical="center" wrapText="1"/>
    </xf>
    <xf numFmtId="0" fontId="33" fillId="6" borderId="0" xfId="0" applyFont="1" applyFill="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33" fillId="7" borderId="16" xfId="0" applyFont="1" applyFill="1" applyBorder="1" applyAlignment="1">
      <alignment horizontal="center" vertical="center" wrapText="1"/>
    </xf>
    <xf numFmtId="0" fontId="35" fillId="0" borderId="0" xfId="0" applyFont="1" applyAlignment="1">
      <alignment horizontal="center" vertical="center" wrapText="1"/>
    </xf>
    <xf numFmtId="0" fontId="36" fillId="0" borderId="17" xfId="2" quotePrefix="1" applyFont="1" applyFill="1" applyBorder="1" applyAlignment="1">
      <alignment horizontal="center" vertical="center" wrapText="1"/>
    </xf>
    <xf numFmtId="0" fontId="36" fillId="0" borderId="17" xfId="2" applyFont="1" applyFill="1" applyBorder="1" applyAlignment="1">
      <alignment horizontal="center" vertical="center" wrapText="1"/>
    </xf>
    <xf numFmtId="0" fontId="36" fillId="0" borderId="18" xfId="2" quotePrefix="1" applyFont="1" applyFill="1" applyBorder="1" applyAlignment="1">
      <alignment horizontal="center" vertical="center" wrapText="1"/>
    </xf>
    <xf numFmtId="0" fontId="36" fillId="0" borderId="0" xfId="2" quotePrefix="1" applyFont="1" applyFill="1" applyBorder="1" applyAlignment="1">
      <alignment horizontal="center" vertical="center" wrapText="1"/>
    </xf>
    <xf numFmtId="0" fontId="33" fillId="7" borderId="0" xfId="0" applyFont="1" applyFill="1" applyAlignment="1">
      <alignment horizontal="center" vertical="center" wrapText="1"/>
    </xf>
    <xf numFmtId="0" fontId="35" fillId="7" borderId="0" xfId="0" applyFont="1" applyFill="1" applyAlignment="1">
      <alignment horizontal="center" vertical="center" wrapText="1"/>
    </xf>
    <xf numFmtId="0" fontId="31" fillId="7" borderId="0" xfId="0" applyFont="1" applyFill="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2" quotePrefix="1" applyFont="1" applyFill="1" applyBorder="1" applyAlignment="1">
      <alignment horizontal="center" vertical="center" wrapText="1"/>
    </xf>
    <xf numFmtId="0" fontId="34" fillId="0" borderId="0" xfId="0" quotePrefix="1" applyFont="1" applyAlignment="1">
      <alignment horizontal="center" vertical="center" wrapText="1"/>
    </xf>
    <xf numFmtId="0" fontId="39" fillId="0" borderId="0" xfId="2" applyFont="1" applyFill="1" applyBorder="1" applyAlignment="1">
      <alignment horizontal="center" vertical="center" wrapText="1"/>
    </xf>
    <xf numFmtId="0" fontId="34" fillId="0" borderId="0" xfId="0" applyFont="1" applyAlignment="1" applyProtection="1">
      <alignment horizontal="center" vertical="center" wrapText="1"/>
      <protection locked="0"/>
    </xf>
    <xf numFmtId="0" fontId="37" fillId="0" borderId="0" xfId="0" quotePrefix="1" applyFont="1" applyAlignment="1">
      <alignment horizontal="center" vertical="center" wrapText="1"/>
    </xf>
    <xf numFmtId="0" fontId="37" fillId="8" borderId="0" xfId="0" applyFont="1" applyFill="1" applyAlignment="1">
      <alignment horizontal="center" vertical="center" wrapText="1"/>
    </xf>
    <xf numFmtId="0" fontId="40" fillId="8" borderId="0" xfId="0" quotePrefix="1" applyFont="1" applyFill="1" applyAlignment="1">
      <alignment horizontal="center" vertical="center" wrapText="1"/>
    </xf>
    <xf numFmtId="0" fontId="35" fillId="8" borderId="0" xfId="0" applyFont="1" applyFill="1" applyAlignment="1">
      <alignment horizontal="center" vertical="center" wrapText="1"/>
    </xf>
    <xf numFmtId="0" fontId="41" fillId="8" borderId="0" xfId="0" applyFont="1" applyFill="1" applyAlignment="1">
      <alignment horizontal="center" vertical="center" wrapText="1"/>
    </xf>
    <xf numFmtId="166" fontId="34" fillId="0" borderId="0" xfId="0" applyNumberFormat="1" applyFont="1" applyAlignment="1">
      <alignment horizontal="center" vertical="center" wrapText="1"/>
    </xf>
    <xf numFmtId="0" fontId="38" fillId="0" borderId="0" xfId="0" quotePrefix="1" applyFont="1" applyAlignment="1">
      <alignment horizontal="center" vertical="center" wrapText="1"/>
    </xf>
    <xf numFmtId="0" fontId="42" fillId="0" borderId="0" xfId="0" applyFont="1" applyAlignment="1">
      <alignment horizontal="center" vertical="center" wrapText="1"/>
    </xf>
    <xf numFmtId="167" fontId="34" fillId="0" borderId="0" xfId="1" applyNumberFormat="1" applyFont="1" applyFill="1" applyBorder="1" applyAlignment="1">
      <alignment horizontal="center" vertical="center" wrapText="1"/>
    </xf>
    <xf numFmtId="9" fontId="34" fillId="0" borderId="0" xfId="1" applyFont="1" applyFill="1" applyBorder="1" applyAlignment="1">
      <alignment horizontal="center" vertical="center" wrapText="1"/>
    </xf>
    <xf numFmtId="3" fontId="34" fillId="0" borderId="0" xfId="0" quotePrefix="1" applyNumberFormat="1" applyFont="1" applyAlignment="1">
      <alignment horizontal="center" vertical="center" wrapText="1"/>
    </xf>
    <xf numFmtId="167" fontId="34" fillId="0" borderId="0" xfId="0" quotePrefix="1" applyNumberFormat="1" applyFont="1" applyAlignment="1">
      <alignment horizontal="center" vertical="center" wrapText="1"/>
    </xf>
    <xf numFmtId="10" fontId="34" fillId="0" borderId="0" xfId="0" quotePrefix="1" applyNumberFormat="1" applyFont="1" applyAlignment="1">
      <alignment horizontal="center" vertical="center" wrapText="1"/>
    </xf>
    <xf numFmtId="0" fontId="34" fillId="0" borderId="0" xfId="0" quotePrefix="1" applyFont="1" applyAlignment="1">
      <alignment horizontal="right" vertical="center" wrapText="1"/>
    </xf>
    <xf numFmtId="166" fontId="34" fillId="0" borderId="0" xfId="0" quotePrefix="1" applyNumberFormat="1" applyFont="1" applyAlignment="1">
      <alignment horizontal="center" vertical="center" wrapText="1"/>
    </xf>
    <xf numFmtId="167" fontId="34" fillId="0" borderId="0" xfId="1" quotePrefix="1" applyNumberFormat="1" applyFont="1" applyFill="1" applyBorder="1" applyAlignment="1">
      <alignment horizontal="center" vertical="center" wrapText="1"/>
    </xf>
    <xf numFmtId="0" fontId="38" fillId="0" borderId="0" xfId="0" applyFont="1" applyAlignment="1">
      <alignment horizontal="right" vertical="center" wrapText="1"/>
    </xf>
    <xf numFmtId="9" fontId="34" fillId="0" borderId="0" xfId="1" quotePrefix="1" applyFont="1" applyFill="1" applyBorder="1" applyAlignment="1">
      <alignment horizontal="center" vertical="center" wrapText="1"/>
    </xf>
    <xf numFmtId="0" fontId="37" fillId="8" borderId="0" xfId="0" quotePrefix="1" applyFont="1" applyFill="1" applyAlignment="1">
      <alignment horizontal="center" vertical="center" wrapText="1"/>
    </xf>
    <xf numFmtId="0" fontId="43" fillId="8" borderId="0" xfId="0" applyFont="1" applyFill="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center" vertical="center" wrapText="1"/>
    </xf>
    <xf numFmtId="0" fontId="31" fillId="0" borderId="0" xfId="0" quotePrefix="1" applyFont="1" applyAlignment="1">
      <alignment horizontal="center" vertical="center" wrapText="1"/>
    </xf>
    <xf numFmtId="0" fontId="31" fillId="0" borderId="0" xfId="0" quotePrefix="1" applyFont="1" applyAlignment="1">
      <alignment horizontal="right" vertical="center" wrapText="1"/>
    </xf>
    <xf numFmtId="0" fontId="44" fillId="0" borderId="0" xfId="0" quotePrefix="1" applyFont="1" applyAlignment="1">
      <alignment horizontal="right" vertical="center" wrapText="1"/>
    </xf>
    <xf numFmtId="167" fontId="41" fillId="0" borderId="0" xfId="0" quotePrefix="1" applyNumberFormat="1" applyFont="1" applyAlignment="1">
      <alignment horizontal="center" vertical="center" wrapText="1"/>
    </xf>
    <xf numFmtId="167" fontId="41" fillId="0" borderId="0" xfId="0" applyNumberFormat="1" applyFont="1" applyAlignment="1">
      <alignment horizontal="center" vertical="center" wrapText="1"/>
    </xf>
    <xf numFmtId="0" fontId="40" fillId="8" borderId="0" xfId="0" applyFont="1" applyFill="1" applyAlignment="1">
      <alignment horizontal="center" vertical="center" wrapText="1"/>
    </xf>
    <xf numFmtId="9" fontId="31" fillId="0" borderId="0" xfId="1" quotePrefix="1" applyFont="1" applyFill="1" applyBorder="1" applyAlignment="1">
      <alignment horizontal="center" vertical="center" wrapText="1"/>
    </xf>
    <xf numFmtId="0" fontId="31" fillId="0" borderId="0" xfId="0" applyFont="1" applyAlignment="1">
      <alignment horizontal="right" vertical="center" wrapText="1"/>
    </xf>
    <xf numFmtId="166" fontId="31" fillId="0" borderId="0" xfId="0" applyNumberFormat="1" applyFont="1" applyAlignment="1">
      <alignment horizontal="center" vertical="center" wrapText="1"/>
    </xf>
    <xf numFmtId="167" fontId="31" fillId="0" borderId="0" xfId="1" quotePrefix="1" applyNumberFormat="1" applyFont="1" applyFill="1" applyBorder="1" applyAlignment="1">
      <alignment horizontal="center" vertical="center" wrapText="1"/>
    </xf>
    <xf numFmtId="0" fontId="38" fillId="0" borderId="0" xfId="0" quotePrefix="1" applyFont="1" applyAlignment="1">
      <alignment horizontal="right" vertical="center" wrapText="1"/>
    </xf>
    <xf numFmtId="0" fontId="31" fillId="0" borderId="0" xfId="0" applyFont="1" applyAlignment="1">
      <alignment horizontal="center"/>
    </xf>
    <xf numFmtId="0" fontId="31" fillId="0" borderId="0" xfId="0" applyFont="1"/>
    <xf numFmtId="0" fontId="45" fillId="0" borderId="0" xfId="0" applyFont="1" applyAlignment="1">
      <alignment horizontal="left" vertical="center"/>
    </xf>
    <xf numFmtId="0" fontId="45" fillId="0" borderId="0" xfId="0" applyFont="1" applyAlignment="1">
      <alignment horizontal="center" vertical="center" wrapText="1"/>
    </xf>
    <xf numFmtId="0" fontId="46" fillId="0" borderId="0" xfId="0" applyFont="1" applyAlignment="1">
      <alignment horizontal="center" vertical="center" wrapText="1"/>
    </xf>
    <xf numFmtId="0" fontId="36" fillId="0" borderId="0" xfId="2" applyFont="1" applyFill="1" applyBorder="1" applyAlignment="1">
      <alignment horizontal="center" vertical="center" wrapText="1"/>
    </xf>
    <xf numFmtId="0" fontId="47" fillId="0" borderId="0" xfId="0" applyFont="1" applyAlignment="1">
      <alignment horizontal="center" vertical="center" wrapText="1"/>
    </xf>
    <xf numFmtId="0" fontId="36" fillId="0" borderId="0" xfId="2" applyFont="1" applyFill="1" applyBorder="1" applyAlignment="1">
      <alignment horizontal="center"/>
    </xf>
    <xf numFmtId="0" fontId="34" fillId="0" borderId="15" xfId="0" applyFont="1" applyBorder="1" applyAlignment="1" applyProtection="1">
      <alignment horizontal="center" vertical="center" wrapText="1"/>
      <protection locked="0"/>
    </xf>
    <xf numFmtId="0" fontId="36" fillId="0" borderId="17" xfId="2" applyFont="1" applyFill="1" applyBorder="1" applyAlignment="1" applyProtection="1">
      <alignment horizontal="center" vertical="center" wrapText="1"/>
    </xf>
    <xf numFmtId="0" fontId="36" fillId="0" borderId="0" xfId="2" quotePrefix="1" applyFont="1" applyFill="1" applyBorder="1" applyAlignment="1" applyProtection="1">
      <alignment horizontal="center" vertical="center" wrapText="1"/>
    </xf>
    <xf numFmtId="0" fontId="34" fillId="0" borderId="0" xfId="0" applyFont="1" applyAlignment="1">
      <alignment horizontal="right" vertical="center" wrapText="1"/>
    </xf>
    <xf numFmtId="167" fontId="34" fillId="0" borderId="0" xfId="1" applyNumberFormat="1" applyFont="1" applyFill="1" applyBorder="1" applyAlignment="1" applyProtection="1">
      <alignment horizontal="center" vertical="center" wrapText="1"/>
    </xf>
    <xf numFmtId="167" fontId="34" fillId="0" borderId="0" xfId="0" applyNumberFormat="1" applyFont="1" applyAlignment="1">
      <alignment horizontal="center" vertical="center" wrapText="1"/>
    </xf>
    <xf numFmtId="0" fontId="48" fillId="0" borderId="0" xfId="0" applyFont="1" applyAlignment="1">
      <alignment horizontal="center" vertical="center" wrapText="1"/>
    </xf>
    <xf numFmtId="167" fontId="48" fillId="0" borderId="0" xfId="1" applyNumberFormat="1" applyFont="1" applyFill="1" applyBorder="1" applyAlignment="1" applyProtection="1">
      <alignment horizontal="center" vertical="center" wrapText="1"/>
    </xf>
    <xf numFmtId="167" fontId="31" fillId="0" borderId="0" xfId="1" applyNumberFormat="1" applyFont="1" applyFill="1" applyBorder="1" applyAlignment="1" applyProtection="1">
      <alignment horizontal="center" vertical="center" wrapText="1"/>
    </xf>
    <xf numFmtId="167" fontId="34" fillId="0" borderId="0" xfId="1" applyNumberFormat="1" applyFont="1" applyFill="1" applyBorder="1" applyAlignment="1" applyProtection="1">
      <alignment horizontal="center" vertical="center" wrapText="1"/>
      <protection locked="0"/>
    </xf>
    <xf numFmtId="9" fontId="34" fillId="0" borderId="0" xfId="1" applyFont="1" applyFill="1" applyBorder="1" applyAlignment="1" applyProtection="1">
      <alignment horizontal="center" vertical="center" wrapText="1"/>
    </xf>
    <xf numFmtId="9" fontId="38" fillId="0" borderId="0" xfId="1" applyFont="1" applyFill="1" applyBorder="1" applyAlignment="1" applyProtection="1">
      <alignment horizontal="center" vertical="center" wrapText="1"/>
    </xf>
    <xf numFmtId="0" fontId="37" fillId="9" borderId="0" xfId="0" applyFont="1" applyFill="1" applyAlignment="1">
      <alignment horizontal="center" vertical="center" wrapText="1"/>
    </xf>
    <xf numFmtId="0" fontId="49" fillId="9" borderId="0" xfId="0" quotePrefix="1" applyFont="1" applyFill="1" applyAlignment="1">
      <alignment horizontal="center" vertical="center" wrapText="1"/>
    </xf>
    <xf numFmtId="0" fontId="41" fillId="9" borderId="0" xfId="0" applyFont="1" applyFill="1" applyAlignment="1">
      <alignment horizontal="center" vertical="center" wrapText="1"/>
    </xf>
    <xf numFmtId="0" fontId="40" fillId="0" borderId="0" xfId="0" quotePrefix="1" applyFont="1" applyAlignment="1">
      <alignment horizontal="center" vertical="center" wrapText="1"/>
    </xf>
    <xf numFmtId="3" fontId="34" fillId="0" borderId="0" xfId="0" applyNumberFormat="1" applyFont="1" applyAlignment="1">
      <alignment horizontal="center" vertical="center" wrapText="1"/>
    </xf>
    <xf numFmtId="167" fontId="34" fillId="0" borderId="0" xfId="1" quotePrefix="1" applyNumberFormat="1" applyFont="1" applyFill="1" applyBorder="1" applyAlignment="1" applyProtection="1">
      <alignment horizontal="center" vertical="center" wrapText="1"/>
    </xf>
    <xf numFmtId="0" fontId="31" fillId="0" borderId="0" xfId="0" quotePrefix="1" applyFont="1" applyAlignment="1">
      <alignment horizontal="center"/>
    </xf>
    <xf numFmtId="166" fontId="34"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4" fillId="10" borderId="0" xfId="0" applyFont="1" applyFill="1" applyAlignment="1">
      <alignment horizontal="center" vertical="center" wrapText="1"/>
    </xf>
    <xf numFmtId="3" fontId="31" fillId="0" borderId="0" xfId="0" quotePrefix="1" applyNumberFormat="1" applyFont="1" applyAlignment="1">
      <alignment horizontal="center" vertical="center" wrapText="1"/>
    </xf>
    <xf numFmtId="167" fontId="40" fillId="8" borderId="0" xfId="1" applyNumberFormat="1" applyFont="1" applyFill="1" applyBorder="1" applyAlignment="1">
      <alignment horizontal="center" vertical="center" wrapText="1"/>
    </xf>
    <xf numFmtId="167" fontId="37" fillId="8" borderId="0" xfId="1" applyNumberFormat="1" applyFont="1" applyFill="1" applyBorder="1" applyAlignment="1">
      <alignment horizontal="center" vertical="center" wrapText="1"/>
    </xf>
    <xf numFmtId="0" fontId="33" fillId="7" borderId="19" xfId="0" applyFont="1" applyFill="1" applyBorder="1" applyAlignment="1">
      <alignment horizontal="center" vertical="center" wrapText="1"/>
    </xf>
    <xf numFmtId="0" fontId="36" fillId="0" borderId="19" xfId="2" applyFont="1" applyFill="1" applyBorder="1" applyAlignment="1">
      <alignment horizontal="center" vertical="center" wrapText="1"/>
    </xf>
    <xf numFmtId="167" fontId="48" fillId="0" borderId="0" xfId="1" applyNumberFormat="1" applyFont="1" applyFill="1" applyBorder="1" applyAlignment="1">
      <alignment horizontal="center" vertical="center" wrapText="1"/>
    </xf>
    <xf numFmtId="0" fontId="51" fillId="7" borderId="0" xfId="0" applyFont="1" applyFill="1" applyAlignment="1">
      <alignment horizontal="center" vertical="center" wrapText="1"/>
    </xf>
    <xf numFmtId="0" fontId="34" fillId="0" borderId="0" xfId="0" quotePrefix="1" applyFont="1" applyAlignment="1" applyProtection="1">
      <alignment horizontal="center" vertical="center" wrapText="1"/>
      <protection locked="0"/>
    </xf>
    <xf numFmtId="0" fontId="35" fillId="0" borderId="0" xfId="0" quotePrefix="1" applyFont="1" applyAlignment="1">
      <alignment horizontal="center" vertical="center" wrapText="1"/>
    </xf>
    <xf numFmtId="0" fontId="34" fillId="11" borderId="0" xfId="0" quotePrefix="1" applyFont="1" applyFill="1" applyAlignment="1">
      <alignment horizontal="center" vertical="center" wrapText="1"/>
    </xf>
    <xf numFmtId="0" fontId="37" fillId="0" borderId="0" xfId="0" quotePrefix="1" applyFont="1" applyAlignment="1">
      <alignment horizontal="left" vertical="center" wrapText="1"/>
    </xf>
    <xf numFmtId="0" fontId="37" fillId="0" borderId="0" xfId="0" applyFont="1" applyAlignment="1">
      <alignment horizontal="left" vertical="center" wrapText="1"/>
    </xf>
    <xf numFmtId="0" fontId="53" fillId="0" borderId="0" xfId="0" applyFont="1" applyAlignment="1">
      <alignment horizontal="center" vertical="center" wrapText="1"/>
    </xf>
    <xf numFmtId="0" fontId="38" fillId="0" borderId="0" xfId="0" applyFont="1" applyAlignment="1" applyProtection="1">
      <alignment horizontal="center" vertical="center" wrapText="1"/>
      <protection locked="0"/>
    </xf>
    <xf numFmtId="14" fontId="53" fillId="0" borderId="0" xfId="0" applyNumberFormat="1" applyFont="1" applyAlignment="1">
      <alignment horizontal="center" vertical="center" wrapText="1"/>
    </xf>
    <xf numFmtId="0" fontId="34" fillId="0" borderId="21" xfId="0" applyFont="1" applyBorder="1" applyAlignment="1">
      <alignment horizontal="center" vertical="center" wrapText="1"/>
    </xf>
    <xf numFmtId="0" fontId="34" fillId="0" borderId="20" xfId="0" applyFont="1" applyBorder="1" applyAlignment="1">
      <alignment horizontal="center" vertical="center" wrapText="1"/>
    </xf>
    <xf numFmtId="0" fontId="36" fillId="0" borderId="24" xfId="2" quotePrefix="1" applyFont="1" applyFill="1" applyBorder="1" applyAlignment="1">
      <alignment horizontal="center" vertical="center" wrapText="1"/>
    </xf>
    <xf numFmtId="0" fontId="34" fillId="0" borderId="24" xfId="0" applyFont="1" applyBorder="1" applyAlignment="1">
      <alignment horizontal="center" vertical="center" wrapText="1"/>
    </xf>
    <xf numFmtId="166" fontId="34" fillId="0" borderId="0" xfId="0" quotePrefix="1" applyNumberFormat="1" applyFont="1" applyAlignment="1" applyProtection="1">
      <alignment horizontal="center" vertical="center" wrapText="1"/>
      <protection locked="0"/>
    </xf>
    <xf numFmtId="3" fontId="34" fillId="0" borderId="0" xfId="0" quotePrefix="1" applyNumberFormat="1" applyFont="1" applyAlignment="1" applyProtection="1">
      <alignment horizontal="center" vertical="center" wrapText="1"/>
      <protection locked="0"/>
    </xf>
    <xf numFmtId="0" fontId="38" fillId="0" borderId="0" xfId="0" applyFont="1" applyAlignment="1" applyProtection="1">
      <alignment horizontal="right" vertical="center" wrapText="1"/>
      <protection locked="0"/>
    </xf>
    <xf numFmtId="166" fontId="42" fillId="0" borderId="0" xfId="0" applyNumberFormat="1" applyFont="1" applyAlignment="1" applyProtection="1">
      <alignment horizontal="center" vertical="center" wrapText="1"/>
      <protection locked="0"/>
    </xf>
    <xf numFmtId="1" fontId="34" fillId="0" borderId="0" xfId="0" applyNumberFormat="1" applyFont="1" applyAlignment="1" applyProtection="1">
      <alignment horizontal="center" vertical="center" wrapText="1"/>
      <protection locked="0"/>
    </xf>
    <xf numFmtId="3" fontId="34" fillId="0" borderId="0" xfId="0" applyNumberFormat="1" applyFont="1" applyAlignment="1" applyProtection="1">
      <alignment horizontal="center" vertical="center" wrapText="1"/>
      <protection locked="0"/>
    </xf>
    <xf numFmtId="0" fontId="31" fillId="0" borderId="0" xfId="0" quotePrefix="1" applyFont="1" applyAlignment="1" applyProtection="1">
      <alignment horizontal="center" vertical="center" wrapText="1"/>
      <protection locked="0"/>
    </xf>
    <xf numFmtId="9" fontId="38" fillId="0" borderId="0" xfId="1" applyFont="1" applyFill="1" applyBorder="1" applyAlignment="1" applyProtection="1">
      <alignment horizontal="center" vertical="center" wrapText="1"/>
      <protection locked="0"/>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167" fontId="42" fillId="0" borderId="0" xfId="1" applyNumberFormat="1" applyFont="1" applyFill="1" applyBorder="1" applyAlignment="1" applyProtection="1">
      <alignment horizontal="center" vertical="center" wrapText="1"/>
      <protection locked="0"/>
    </xf>
    <xf numFmtId="167" fontId="31" fillId="0" borderId="0" xfId="0" applyNumberFormat="1" applyFont="1" applyAlignment="1">
      <alignment horizontal="center" vertical="center" wrapText="1"/>
    </xf>
    <xf numFmtId="3" fontId="34" fillId="0" borderId="0" xfId="0" applyNumberFormat="1" applyFont="1" applyAlignment="1">
      <alignment horizontal="center" vertical="center"/>
    </xf>
    <xf numFmtId="0" fontId="31" fillId="0" borderId="0" xfId="0" applyFont="1" applyAlignment="1">
      <alignment horizontal="center" vertical="center"/>
    </xf>
    <xf numFmtId="0" fontId="34" fillId="0" borderId="15" xfId="0" applyFont="1" applyBorder="1" applyAlignment="1" applyProtection="1">
      <alignment horizontal="center" vertical="center"/>
      <protection locked="0"/>
    </xf>
    <xf numFmtId="0" fontId="33" fillId="0" borderId="0" xfId="0" applyFont="1" applyAlignment="1">
      <alignment vertical="center"/>
    </xf>
    <xf numFmtId="0" fontId="34"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35" fillId="7" borderId="0" xfId="0" applyFont="1" applyFill="1" applyAlignment="1">
      <alignment horizontal="center" vertical="center"/>
    </xf>
    <xf numFmtId="0" fontId="37" fillId="8" borderId="0" xfId="0" applyFont="1" applyFill="1" applyAlignment="1">
      <alignment horizontal="center" vertical="center"/>
    </xf>
    <xf numFmtId="0" fontId="41" fillId="8" borderId="0" xfId="0" applyFont="1" applyFill="1" applyAlignment="1">
      <alignment horizontal="center" vertical="center"/>
    </xf>
    <xf numFmtId="166" fontId="34" fillId="0" borderId="0" xfId="0" applyNumberFormat="1" applyFont="1" applyAlignment="1">
      <alignment horizontal="center" vertical="center"/>
    </xf>
    <xf numFmtId="167" fontId="34" fillId="0" borderId="0" xfId="0" quotePrefix="1" applyNumberFormat="1" applyFont="1" applyAlignment="1">
      <alignment horizontal="center" vertical="center"/>
    </xf>
    <xf numFmtId="167" fontId="3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0" fontId="42" fillId="0" borderId="0" xfId="0" applyFont="1" applyAlignment="1">
      <alignment horizontal="center" vertical="center"/>
    </xf>
    <xf numFmtId="0" fontId="35" fillId="8" borderId="0" xfId="0" applyFont="1" applyFill="1" applyAlignment="1">
      <alignment horizontal="center" vertical="center"/>
    </xf>
    <xf numFmtId="167" fontId="34" fillId="0" borderId="0" xfId="0" applyNumberFormat="1" applyFont="1" applyAlignment="1">
      <alignment horizontal="center" vertical="center"/>
    </xf>
    <xf numFmtId="167" fontId="31" fillId="0" borderId="0" xfId="1" applyNumberFormat="1" applyFont="1" applyFill="1" applyBorder="1" applyAlignment="1" applyProtection="1">
      <alignment horizontal="center" vertical="center"/>
    </xf>
    <xf numFmtId="0" fontId="37" fillId="9" borderId="0" xfId="0" applyFont="1" applyFill="1" applyAlignment="1">
      <alignment horizontal="center" vertical="center"/>
    </xf>
    <xf numFmtId="0" fontId="41" fillId="9" borderId="0" xfId="0" applyFont="1" applyFill="1" applyAlignment="1">
      <alignment horizontal="center" vertical="center"/>
    </xf>
    <xf numFmtId="0" fontId="37" fillId="0" borderId="0" xfId="0" applyFont="1" applyAlignment="1">
      <alignment horizontal="center" vertical="center"/>
    </xf>
    <xf numFmtId="0" fontId="41" fillId="0" borderId="0" xfId="0" applyFont="1" applyAlignment="1">
      <alignment horizontal="center" vertical="center"/>
    </xf>
    <xf numFmtId="0" fontId="34" fillId="0" borderId="0" xfId="0" quotePrefix="1" applyFont="1" applyAlignment="1">
      <alignment horizontal="center" vertical="center"/>
    </xf>
    <xf numFmtId="9" fontId="34" fillId="0" borderId="0" xfId="1" applyFont="1" applyFill="1" applyBorder="1" applyAlignment="1" applyProtection="1">
      <alignment horizontal="center" vertical="center"/>
    </xf>
    <xf numFmtId="166" fontId="34" fillId="0" borderId="0" xfId="0" quotePrefix="1" applyNumberFormat="1" applyFont="1" applyAlignment="1">
      <alignment horizontal="center" vertical="center"/>
    </xf>
    <xf numFmtId="3" fontId="34" fillId="0" borderId="0" xfId="0" quotePrefix="1" applyNumberFormat="1" applyFont="1" applyAlignment="1">
      <alignment horizontal="center" vertical="center"/>
    </xf>
    <xf numFmtId="167" fontId="34" fillId="0" borderId="0" xfId="1" quotePrefix="1" applyNumberFormat="1" applyFont="1" applyFill="1" applyBorder="1" applyAlignment="1" applyProtection="1">
      <alignment horizontal="center" vertical="center"/>
    </xf>
    <xf numFmtId="10" fontId="34" fillId="0" borderId="0" xfId="0" quotePrefix="1" applyNumberFormat="1" applyFont="1" applyAlignment="1">
      <alignment horizontal="center" vertical="center"/>
    </xf>
    <xf numFmtId="167" fontId="42" fillId="0" borderId="0" xfId="1" applyNumberFormat="1" applyFont="1" applyFill="1" applyBorder="1" applyAlignment="1" applyProtection="1">
      <alignment horizontal="center" vertical="center"/>
    </xf>
    <xf numFmtId="0" fontId="40" fillId="8" borderId="0" xfId="0" quotePrefix="1" applyFont="1" applyFill="1" applyAlignment="1">
      <alignment horizontal="center" vertical="center"/>
    </xf>
    <xf numFmtId="0" fontId="34" fillId="0" borderId="0" xfId="0" applyFont="1" applyAlignment="1" applyProtection="1">
      <alignment horizontal="center" vertical="center"/>
      <protection locked="0"/>
    </xf>
    <xf numFmtId="167" fontId="34" fillId="0" borderId="0" xfId="1" applyNumberFormat="1" applyFont="1" applyFill="1" applyBorder="1" applyAlignment="1">
      <alignment horizontal="center" vertical="center"/>
    </xf>
    <xf numFmtId="0" fontId="40" fillId="8" borderId="0" xfId="0" applyFont="1" applyFill="1" applyAlignment="1">
      <alignment horizontal="center" vertical="center"/>
    </xf>
    <xf numFmtId="166" fontId="34"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14" xfId="0" applyFont="1" applyBorder="1" applyAlignment="1">
      <alignment horizontal="center" vertical="center"/>
    </xf>
    <xf numFmtId="0" fontId="34" fillId="0" borderId="15" xfId="0" applyFont="1" applyBorder="1" applyAlignment="1">
      <alignment horizontal="center" vertical="center"/>
    </xf>
    <xf numFmtId="169" fontId="34" fillId="0" borderId="0" xfId="0" applyNumberFormat="1" applyFont="1" applyAlignment="1">
      <alignment horizontal="center" vertical="center"/>
    </xf>
    <xf numFmtId="0" fontId="33" fillId="7" borderId="0" xfId="0" applyFont="1" applyFill="1" applyAlignment="1">
      <alignment horizontal="center" vertical="center"/>
    </xf>
    <xf numFmtId="0" fontId="37" fillId="8" borderId="0" xfId="0" quotePrefix="1" applyFont="1" applyFill="1" applyAlignment="1">
      <alignment horizontal="center" vertical="center"/>
    </xf>
    <xf numFmtId="168" fontId="34" fillId="0" borderId="0" xfId="0" applyNumberFormat="1" applyFont="1" applyAlignment="1">
      <alignment horizontal="center" vertical="center"/>
    </xf>
    <xf numFmtId="166" fontId="31" fillId="0" borderId="0" xfId="0" applyNumberFormat="1" applyFont="1" applyAlignment="1">
      <alignment horizontal="center" vertical="center"/>
    </xf>
    <xf numFmtId="166" fontId="38" fillId="0" borderId="0" xfId="0" quotePrefix="1" applyNumberFormat="1" applyFont="1" applyAlignment="1">
      <alignment horizontal="right" vertical="center"/>
    </xf>
    <xf numFmtId="0" fontId="45" fillId="0" borderId="0" xfId="0" applyFont="1" applyAlignment="1">
      <alignment horizontal="center" vertical="center"/>
    </xf>
    <xf numFmtId="0" fontId="36" fillId="0" borderId="0" xfId="2" applyFont="1" applyFill="1" applyBorder="1" applyAlignment="1">
      <alignment horizontal="center" vertical="center"/>
    </xf>
    <xf numFmtId="0" fontId="38" fillId="0" borderId="0" xfId="0" applyFont="1" applyAlignment="1">
      <alignment horizontal="center" vertical="center"/>
    </xf>
    <xf numFmtId="166" fontId="52" fillId="0" borderId="0" xfId="0" applyNumberFormat="1" applyFont="1" applyAlignment="1">
      <alignment horizontal="center" vertical="center"/>
    </xf>
    <xf numFmtId="0" fontId="33" fillId="7" borderId="0" xfId="0" applyFont="1" applyFill="1" applyAlignment="1">
      <alignment horizontal="left" vertical="center"/>
    </xf>
    <xf numFmtId="164" fontId="30" fillId="12" borderId="0" xfId="13" applyFont="1" applyFill="1" applyAlignment="1">
      <alignment horizontal="left" vertical="center"/>
    </xf>
    <xf numFmtId="164" fontId="31" fillId="12" borderId="0" xfId="13" applyFont="1" applyFill="1" applyAlignment="1">
      <alignment horizontal="center" vertical="center"/>
    </xf>
    <xf numFmtId="164" fontId="33" fillId="13" borderId="0" xfId="13" applyFont="1" applyFill="1" applyAlignment="1">
      <alignment horizontal="center" vertical="center"/>
    </xf>
    <xf numFmtId="164" fontId="34" fillId="12" borderId="0" xfId="13" applyFont="1" applyFill="1" applyAlignment="1">
      <alignment horizontal="center" vertical="center"/>
    </xf>
    <xf numFmtId="164" fontId="33" fillId="13" borderId="0" xfId="13" applyFont="1" applyFill="1" applyBorder="1" applyAlignment="1">
      <alignment horizontal="center" vertical="center"/>
    </xf>
    <xf numFmtId="164" fontId="36" fillId="12" borderId="0" xfId="13" applyFont="1" applyFill="1" applyBorder="1" applyAlignment="1" applyProtection="1">
      <alignment horizontal="center" vertical="center"/>
    </xf>
    <xf numFmtId="164" fontId="36" fillId="12" borderId="0" xfId="13" quotePrefix="1" applyFont="1" applyFill="1" applyBorder="1" applyAlignment="1" applyProtection="1">
      <alignment horizontal="right" vertical="center"/>
    </xf>
    <xf numFmtId="164" fontId="36" fillId="12" borderId="0" xfId="13" quotePrefix="1" applyFont="1" applyFill="1" applyBorder="1" applyAlignment="1" applyProtection="1">
      <alignment horizontal="center" vertical="center"/>
    </xf>
    <xf numFmtId="164" fontId="40" fillId="13" borderId="0" xfId="13" quotePrefix="1" applyFont="1" applyFill="1" applyAlignment="1">
      <alignment horizontal="center" vertical="center"/>
    </xf>
    <xf numFmtId="164" fontId="34" fillId="12" borderId="0" xfId="13" applyFont="1" applyFill="1" applyAlignment="1">
      <alignment horizontal="right" vertical="center"/>
    </xf>
    <xf numFmtId="164" fontId="38" fillId="12" borderId="0" xfId="13" applyFont="1" applyFill="1" applyAlignment="1">
      <alignment horizontal="right" vertical="center"/>
    </xf>
    <xf numFmtId="164" fontId="38" fillId="12" borderId="0" xfId="13" applyFont="1" applyFill="1" applyAlignment="1">
      <alignment horizontal="center" vertical="center"/>
    </xf>
    <xf numFmtId="164" fontId="34" fillId="12" borderId="0" xfId="13" quotePrefix="1" applyFont="1" applyFill="1" applyAlignment="1">
      <alignment horizontal="center" vertical="center"/>
    </xf>
    <xf numFmtId="164" fontId="40" fillId="13" borderId="0" xfId="13" applyFont="1" applyFill="1" applyAlignment="1">
      <alignment horizontal="center" vertical="center"/>
    </xf>
    <xf numFmtId="164" fontId="31" fillId="12" borderId="0" xfId="13" quotePrefix="1" applyFont="1" applyFill="1" applyAlignment="1">
      <alignment horizontal="center" vertical="center"/>
    </xf>
    <xf numFmtId="164" fontId="38" fillId="12" borderId="0" xfId="13" applyFont="1" applyFill="1" applyBorder="1" applyAlignment="1" applyProtection="1">
      <alignment horizontal="center" vertical="center"/>
    </xf>
    <xf numFmtId="164" fontId="49" fillId="13" borderId="0" xfId="13" quotePrefix="1" applyFont="1" applyFill="1" applyAlignment="1">
      <alignment horizontal="center" vertical="center"/>
    </xf>
    <xf numFmtId="164" fontId="40" fillId="12" borderId="0" xfId="13" quotePrefix="1" applyFont="1" applyFill="1" applyAlignment="1">
      <alignment horizontal="center" vertical="center"/>
    </xf>
    <xf numFmtId="164" fontId="34" fillId="12" borderId="0" xfId="13" quotePrefix="1" applyFont="1" applyFill="1" applyAlignment="1">
      <alignment horizontal="right" vertical="center"/>
    </xf>
    <xf numFmtId="164" fontId="37" fillId="13" borderId="0" xfId="13" applyFont="1" applyFill="1" applyAlignment="1">
      <alignment horizontal="center" vertical="center"/>
    </xf>
    <xf numFmtId="164" fontId="37" fillId="13" borderId="0" xfId="13" quotePrefix="1" applyFont="1" applyFill="1" applyAlignment="1">
      <alignment horizontal="center" vertical="center"/>
    </xf>
    <xf numFmtId="164" fontId="31" fillId="12" borderId="0" xfId="13" applyFont="1" applyFill="1" applyAlignment="1"/>
    <xf numFmtId="164" fontId="31" fillId="12" borderId="0" xfId="13" quotePrefix="1" applyFont="1" applyFill="1" applyAlignment="1">
      <alignment horizontal="center"/>
    </xf>
    <xf numFmtId="9" fontId="34" fillId="0" borderId="0" xfId="0" applyNumberFormat="1" applyFont="1" applyAlignment="1">
      <alignment horizontal="center" vertic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8" fontId="34" fillId="0" borderId="0" xfId="0" applyNumberFormat="1" applyFont="1" applyAlignment="1">
      <alignment horizontal="center" vertical="center" wrapText="1"/>
    </xf>
    <xf numFmtId="168" fontId="52" fillId="0" borderId="0" xfId="0" applyNumberFormat="1" applyFont="1" applyAlignment="1">
      <alignment horizontal="center" vertical="center"/>
    </xf>
    <xf numFmtId="168" fontId="37" fillId="0" borderId="0" xfId="0" applyNumberFormat="1" applyFont="1" applyAlignment="1">
      <alignment horizontal="center" vertical="center" wrapText="1"/>
    </xf>
    <xf numFmtId="165" fontId="33" fillId="7" borderId="0" xfId="14" applyFont="1" applyFill="1" applyAlignment="1">
      <alignment horizontal="center" vertical="center"/>
    </xf>
    <xf numFmtId="165" fontId="0" fillId="0" borderId="0" xfId="14" applyFont="1"/>
    <xf numFmtId="165" fontId="37" fillId="8" borderId="0" xfId="14" applyFont="1" applyFill="1" applyAlignment="1">
      <alignment horizontal="center" vertical="center"/>
    </xf>
    <xf numFmtId="0" fontId="33" fillId="7" borderId="20" xfId="0" applyFont="1" applyFill="1" applyBorder="1" applyAlignment="1">
      <alignment horizontal="center" vertical="center" wrapText="1"/>
    </xf>
    <xf numFmtId="0" fontId="33" fillId="7" borderId="21" xfId="0" applyFont="1" applyFill="1" applyBorder="1" applyAlignment="1">
      <alignment horizontal="center" vertical="center" wrapText="1"/>
    </xf>
    <xf numFmtId="0" fontId="36" fillId="0" borderId="20" xfId="2" quotePrefix="1" applyFont="1" applyFill="1" applyBorder="1" applyAlignment="1">
      <alignment horizontal="center" vertical="center" wrapText="1"/>
    </xf>
    <xf numFmtId="0" fontId="36" fillId="0" borderId="21" xfId="2" quotePrefix="1" applyFont="1" applyFill="1" applyBorder="1" applyAlignment="1">
      <alignment horizontal="center" vertical="center" wrapText="1"/>
    </xf>
    <xf numFmtId="0" fontId="36" fillId="0" borderId="20" xfId="2" quotePrefix="1" applyFont="1" applyFill="1" applyBorder="1" applyAlignment="1">
      <alignment horizontal="center"/>
    </xf>
    <xf numFmtId="0" fontId="36" fillId="0" borderId="21" xfId="2" quotePrefix="1" applyFont="1" applyFill="1" applyBorder="1" applyAlignment="1">
      <alignment horizontal="center"/>
    </xf>
    <xf numFmtId="0" fontId="36" fillId="0" borderId="22" xfId="2" quotePrefix="1" applyFont="1" applyFill="1" applyBorder="1" applyAlignment="1">
      <alignment horizontal="center" vertical="center" wrapText="1"/>
    </xf>
    <xf numFmtId="0" fontId="36" fillId="0" borderId="23" xfId="2" quotePrefix="1" applyFont="1" applyFill="1" applyBorder="1" applyAlignment="1">
      <alignment horizontal="center" vertical="center" wrapText="1"/>
    </xf>
    <xf numFmtId="0" fontId="95" fillId="0" borderId="0" xfId="0" applyFont="1" applyAlignment="1">
      <alignment horizontal="center" vertical="center"/>
    </xf>
    <xf numFmtId="0" fontId="26" fillId="63" borderId="13" xfId="0" quotePrefix="1" applyFont="1" applyFill="1" applyBorder="1" applyAlignment="1">
      <alignment horizontal="left" vertical="center"/>
    </xf>
    <xf numFmtId="0" fontId="26"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wrapText="1"/>
    </xf>
    <xf numFmtId="0" fontId="7" fillId="0" borderId="0" xfId="0" applyFont="1" applyAlignment="1">
      <alignment horizontal="left" vertical="center" wrapText="1"/>
    </xf>
    <xf numFmtId="0" fontId="10" fillId="0" borderId="0" xfId="0" applyFont="1" applyAlignment="1">
      <alignment vertical="center" wrapText="1"/>
    </xf>
    <xf numFmtId="0" fontId="11" fillId="0" borderId="0" xfId="0" applyFont="1" applyAlignment="1">
      <alignment horizontal="left" vertical="center" wrapText="1"/>
    </xf>
    <xf numFmtId="0" fontId="9"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vertical="center" wrapText="1"/>
    </xf>
    <xf numFmtId="0" fontId="24" fillId="64" borderId="46" xfId="0" applyFont="1" applyFill="1" applyBorder="1" applyAlignment="1">
      <alignment horizontal="center" vertical="center" wrapText="1"/>
    </xf>
    <xf numFmtId="0" fontId="102" fillId="0" borderId="45" xfId="2" quotePrefix="1" applyFont="1" applyFill="1" applyBorder="1" applyAlignment="1">
      <alignment horizontal="center" vertical="center" wrapText="1"/>
    </xf>
    <xf numFmtId="0" fontId="36" fillId="0" borderId="18" xfId="2" quotePrefix="1" applyFont="1" applyFill="1" applyBorder="1" applyAlignment="1" applyProtection="1">
      <alignment horizontal="center" vertical="center" wrapText="1"/>
    </xf>
    <xf numFmtId="0" fontId="36" fillId="0" borderId="17" xfId="2" quotePrefix="1" applyFont="1" applyFill="1" applyBorder="1" applyAlignment="1" applyProtection="1">
      <alignment horizontal="center" vertical="center" wrapText="1"/>
    </xf>
    <xf numFmtId="0" fontId="97" fillId="63" borderId="0" xfId="0" applyFont="1" applyFill="1" applyAlignment="1">
      <alignment horizontal="center" vertical="center" wrapText="1"/>
    </xf>
    <xf numFmtId="0" fontId="24"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7" fillId="0" borderId="0" xfId="0" applyFont="1" applyAlignment="1">
      <alignment horizontal="center" vertical="center" wrapText="1"/>
    </xf>
    <xf numFmtId="0" fontId="24" fillId="2" borderId="0" xfId="0" applyFont="1" applyFill="1" applyAlignment="1">
      <alignment horizontal="center" vertic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27" fillId="0" borderId="0" xfId="0" quotePrefix="1" applyFont="1" applyAlignment="1">
      <alignment horizontal="center" vertical="center" wrapText="1"/>
    </xf>
    <xf numFmtId="0" fontId="97" fillId="0" borderId="0" xfId="0" quotePrefix="1" applyFont="1" applyAlignment="1">
      <alignment horizontal="center" vertical="center" wrapText="1"/>
    </xf>
    <xf numFmtId="0" fontId="26"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7" fillId="0" borderId="0" xfId="0" applyFont="1" applyAlignment="1" applyProtection="1">
      <alignment horizontal="center" vertical="center" wrapText="1"/>
      <protection locked="0"/>
    </xf>
    <xf numFmtId="0" fontId="27" fillId="0" borderId="0" xfId="0" quotePrefix="1" applyFont="1" applyAlignment="1" applyProtection="1">
      <alignment horizontal="center" vertical="center" wrapText="1"/>
      <protection locked="0"/>
    </xf>
    <xf numFmtId="0" fontId="0" fillId="0" borderId="0" xfId="0" applyProtection="1">
      <protection locked="0"/>
    </xf>
    <xf numFmtId="0" fontId="26" fillId="0" borderId="0" xfId="0" quotePrefix="1" applyFont="1" applyAlignment="1" applyProtection="1">
      <alignment horizontal="center" vertical="center" wrapText="1"/>
      <protection locked="0"/>
    </xf>
    <xf numFmtId="0" fontId="97" fillId="0" borderId="0" xfId="0" quotePrefix="1" applyFont="1" applyAlignment="1" applyProtection="1">
      <alignment horizontal="center" vertical="center" wrapText="1"/>
      <protection locked="0"/>
    </xf>
    <xf numFmtId="0" fontId="102" fillId="0" borderId="44" xfId="2" quotePrefix="1" applyFont="1" applyFill="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96" fillId="0" borderId="0" xfId="0" applyFont="1" applyAlignment="1">
      <alignment horizontal="center" vertical="center" wrapText="1"/>
    </xf>
    <xf numFmtId="0" fontId="96" fillId="2" borderId="0" xfId="0" applyFont="1" applyFill="1" applyAlignment="1">
      <alignment horizontal="center" vertical="center" wrapText="1"/>
    </xf>
    <xf numFmtId="0" fontId="0" fillId="2" borderId="0" xfId="0" applyFill="1" applyAlignment="1">
      <alignment horizontal="center" vertical="center" wrapText="1"/>
    </xf>
    <xf numFmtId="0" fontId="27" fillId="4" borderId="0" xfId="0" applyFont="1" applyFill="1" applyAlignment="1">
      <alignment horizontal="center" vertical="center" wrapText="1"/>
    </xf>
    <xf numFmtId="3"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9" fontId="27" fillId="0" borderId="0" xfId="1" quotePrefix="1" applyFont="1" applyFill="1" applyBorder="1" applyAlignment="1">
      <alignment horizontal="center" vertical="center" wrapText="1"/>
    </xf>
    <xf numFmtId="0" fontId="98" fillId="0" borderId="0" xfId="0" applyFont="1" applyAlignment="1">
      <alignment horizontal="right" vertical="center" wrapText="1"/>
    </xf>
    <xf numFmtId="0" fontId="99" fillId="0" borderId="0" xfId="0" applyFont="1" applyAlignment="1">
      <alignment horizontal="center" vertical="center" wrapText="1"/>
    </xf>
    <xf numFmtId="0" fontId="3" fillId="0" borderId="0" xfId="0" applyFont="1" applyAlignment="1">
      <alignment horizontal="center" vertical="center" wrapText="1"/>
    </xf>
    <xf numFmtId="9" fontId="27" fillId="0" borderId="0" xfId="1" applyFont="1" applyFill="1" applyBorder="1" applyAlignment="1">
      <alignment horizontal="center" vertical="center" wrapText="1"/>
    </xf>
    <xf numFmtId="0" fontId="100" fillId="0" borderId="0" xfId="0" applyFont="1" applyAlignment="1">
      <alignment horizontal="center" vertical="center" wrapText="1"/>
    </xf>
    <xf numFmtId="3" fontId="0" fillId="0" borderId="0" xfId="0" quotePrefix="1" applyNumberFormat="1" applyAlignment="1">
      <alignment horizontal="center" vertical="center" wrapText="1"/>
    </xf>
    <xf numFmtId="9" fontId="27" fillId="0" borderId="0" xfId="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lignment horizontal="center" vertical="center" wrapText="1"/>
    </xf>
    <xf numFmtId="166" fontId="27" fillId="0" borderId="0" xfId="0" applyNumberFormat="1" applyFont="1" applyAlignment="1">
      <alignment horizontal="center" vertical="center" wrapText="1"/>
    </xf>
    <xf numFmtId="3" fontId="27" fillId="0" borderId="0" xfId="0" applyNumberFormat="1" applyFont="1" applyAlignment="1">
      <alignment horizontal="center" vertical="center" wrapText="1"/>
    </xf>
    <xf numFmtId="166"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98" fillId="0" borderId="0" xfId="0" applyFont="1" applyAlignment="1" applyProtection="1">
      <alignment horizontal="right" vertical="center" wrapText="1"/>
      <protection locked="0"/>
    </xf>
    <xf numFmtId="0" fontId="26"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96" fillId="63" borderId="0" xfId="0" applyFont="1" applyFill="1" applyAlignment="1">
      <alignment horizontal="center" vertical="center" wrapText="1"/>
    </xf>
    <xf numFmtId="167" fontId="26" fillId="63" borderId="0" xfId="1" applyNumberFormat="1" applyFont="1" applyFill="1" applyBorder="1" applyAlignment="1">
      <alignment horizontal="center" vertical="center" wrapText="1"/>
    </xf>
    <xf numFmtId="167" fontId="97" fillId="63" borderId="0" xfId="1" applyNumberFormat="1" applyFont="1" applyFill="1" applyBorder="1" applyAlignment="1">
      <alignment horizontal="center" vertical="center" wrapText="1"/>
    </xf>
    <xf numFmtId="0" fontId="26" fillId="63" borderId="0" xfId="0" applyFont="1" applyFill="1" applyAlignment="1">
      <alignment horizontal="center" vertical="center" wrapText="1"/>
    </xf>
    <xf numFmtId="0" fontId="0" fillId="0" borderId="14" xfId="0" applyBorder="1" applyAlignment="1">
      <alignment horizontal="center" vertical="center" wrapText="1"/>
    </xf>
    <xf numFmtId="0" fontId="27" fillId="0" borderId="15" xfId="0" applyFont="1" applyBorder="1" applyAlignment="1">
      <alignment horizontal="center" vertical="center" wrapText="1"/>
    </xf>
    <xf numFmtId="167" fontId="27" fillId="0" borderId="0" xfId="0" applyNumberFormat="1" applyFont="1" applyAlignment="1">
      <alignment horizontal="center" vertical="center" wrapText="1"/>
    </xf>
    <xf numFmtId="167" fontId="0" fillId="0" borderId="0" xfId="0" applyNumberFormat="1" applyAlignment="1">
      <alignment horizontal="center" vertical="center"/>
    </xf>
    <xf numFmtId="0" fontId="13" fillId="0" borderId="0" xfId="2" applyAlignment="1">
      <alignment vertical="center" wrapText="1"/>
    </xf>
    <xf numFmtId="0" fontId="13" fillId="0" borderId="0" xfId="2" quotePrefix="1" applyAlignment="1">
      <alignment horizontal="center" vertical="center" wrapText="1"/>
    </xf>
    <xf numFmtId="0" fontId="97" fillId="0" borderId="0" xfId="0" applyFont="1" applyAlignment="1">
      <alignment vertical="center" wrapText="1"/>
    </xf>
    <xf numFmtId="167" fontId="27" fillId="0" borderId="0" xfId="0" applyNumberFormat="1" applyFont="1" applyAlignment="1" applyProtection="1">
      <alignment horizontal="center" vertical="center" wrapText="1"/>
      <protection locked="0"/>
    </xf>
    <xf numFmtId="166" fontId="27" fillId="0" borderId="0" xfId="0" applyNumberFormat="1" applyFont="1" applyAlignment="1" applyProtection="1">
      <alignment horizontal="center" vertical="center" wrapText="1"/>
      <protection locked="0"/>
    </xf>
    <xf numFmtId="167" fontId="27" fillId="0" borderId="0" xfId="0" quotePrefix="1"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102" fillId="0" borderId="51" xfId="2" applyFont="1" applyBorder="1" applyAlignment="1" applyProtection="1">
      <alignment vertical="center" wrapText="1"/>
      <protection locked="0"/>
    </xf>
    <xf numFmtId="0" fontId="24" fillId="3" borderId="15" xfId="0" applyFont="1" applyFill="1" applyBorder="1" applyAlignment="1">
      <alignment horizontal="center" vertical="center" wrapText="1"/>
    </xf>
    <xf numFmtId="0" fontId="27" fillId="0" borderId="56" xfId="0" applyFont="1" applyBorder="1" applyAlignment="1">
      <alignment horizontal="center" vertical="center" wrapText="1"/>
    </xf>
    <xf numFmtId="0" fontId="24" fillId="3" borderId="57" xfId="0" applyFont="1" applyFill="1" applyBorder="1" applyAlignment="1">
      <alignment horizontal="center" vertical="center" wrapText="1"/>
    </xf>
    <xf numFmtId="174" fontId="34" fillId="0" borderId="0" xfId="0" applyNumberFormat="1" applyFont="1" applyAlignment="1">
      <alignment horizontal="center" vertical="center"/>
    </xf>
    <xf numFmtId="174" fontId="37" fillId="0" borderId="0" xfId="0" applyNumberFormat="1" applyFont="1" applyAlignment="1">
      <alignment horizontal="center" vertical="center"/>
    </xf>
    <xf numFmtId="0" fontId="27"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34" fillId="0" borderId="0" xfId="0" applyNumberFormat="1" applyFont="1" applyAlignment="1">
      <alignment horizontal="center" vertical="center"/>
    </xf>
    <xf numFmtId="2" fontId="34" fillId="0" borderId="0" xfId="0" applyNumberFormat="1" applyFont="1" applyAlignment="1" applyProtection="1">
      <alignment horizontal="center" vertical="center"/>
      <protection locked="0"/>
    </xf>
    <xf numFmtId="175" fontId="34" fillId="0" borderId="0" xfId="0" applyNumberFormat="1" applyFont="1" applyAlignment="1">
      <alignment horizontal="center" vertical="center"/>
    </xf>
    <xf numFmtId="175" fontId="37" fillId="0" borderId="0" xfId="0" applyNumberFormat="1" applyFont="1" applyAlignment="1">
      <alignment horizontal="center" vertical="center"/>
    </xf>
    <xf numFmtId="175" fontId="34" fillId="0" borderId="0" xfId="14" applyNumberFormat="1" applyFont="1" applyAlignment="1">
      <alignment horizontal="center" vertical="center"/>
    </xf>
    <xf numFmtId="0" fontId="27" fillId="0" borderId="0" xfId="0" applyFont="1" applyAlignment="1">
      <alignment horizontal="left" vertical="center" wrapText="1"/>
    </xf>
    <xf numFmtId="0" fontId="27" fillId="0" borderId="0" xfId="0" quotePrefix="1" applyFont="1" applyAlignment="1" applyProtection="1">
      <alignment horizontal="left" vertical="center" wrapText="1"/>
      <protection locked="0"/>
    </xf>
    <xf numFmtId="10" fontId="31" fillId="0" borderId="0" xfId="1" applyNumberFormat="1" applyFont="1" applyFill="1" applyBorder="1" applyAlignment="1" applyProtection="1">
      <alignment horizontal="center" vertical="center"/>
    </xf>
    <xf numFmtId="0" fontId="4" fillId="0" borderId="0" xfId="2" applyFont="1" applyAlignment="1"/>
    <xf numFmtId="0" fontId="21" fillId="0" borderId="7" xfId="0" applyFont="1" applyBorder="1" applyAlignment="1">
      <alignment horizontal="left" vertical="center" indent="1"/>
    </xf>
    <xf numFmtId="0" fontId="15" fillId="0" borderId="0" xfId="0" applyFont="1"/>
    <xf numFmtId="164" fontId="48" fillId="65" borderId="0" xfId="13" applyFont="1" applyFill="1" applyAlignment="1">
      <alignment horizontal="center" vertical="center"/>
    </xf>
    <xf numFmtId="0" fontId="21" fillId="0" borderId="0" xfId="0" applyFont="1" applyAlignment="1">
      <alignment horizontal="left" vertical="center" indent="1"/>
    </xf>
    <xf numFmtId="0" fontId="20" fillId="0" borderId="0" xfId="0" applyFont="1" applyAlignment="1">
      <alignment horizontal="left"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5" fillId="0" borderId="0" xfId="0" applyFont="1" applyAlignment="1">
      <alignment horizontal="center"/>
    </xf>
    <xf numFmtId="0" fontId="5" fillId="0" borderId="0" xfId="0" applyFont="1" applyAlignment="1">
      <alignment horizontal="center" vertical="center"/>
    </xf>
    <xf numFmtId="17" fontId="18" fillId="0" borderId="0" xfId="0" applyNumberFormat="1" applyFont="1" applyAlignment="1">
      <alignment horizont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xf>
    <xf numFmtId="0" fontId="19" fillId="0" borderId="0" xfId="0" applyFont="1"/>
    <xf numFmtId="0" fontId="14" fillId="0" borderId="6" xfId="0" applyFont="1" applyBorder="1"/>
    <xf numFmtId="0" fontId="14" fillId="0" borderId="7" xfId="0" applyFont="1" applyBorder="1"/>
    <xf numFmtId="0" fontId="14" fillId="0" borderId="8" xfId="0" applyFont="1" applyBorder="1"/>
    <xf numFmtId="0" fontId="0" fillId="0" borderId="4" xfId="0" applyBorder="1"/>
    <xf numFmtId="0" fontId="0" fillId="0" borderId="5" xfId="0" applyBorder="1"/>
    <xf numFmtId="0" fontId="0" fillId="0" borderId="7" xfId="0" applyBorder="1"/>
    <xf numFmtId="0" fontId="14" fillId="0" borderId="0" xfId="0" quotePrefix="1" applyFont="1" applyAlignment="1">
      <alignment horizontal="right"/>
    </xf>
    <xf numFmtId="0" fontId="18" fillId="0" borderId="7" xfId="0" applyFont="1" applyBorder="1" applyAlignment="1">
      <alignment horizontal="center"/>
    </xf>
    <xf numFmtId="0" fontId="16" fillId="0" borderId="0" xfId="0" applyFont="1" applyAlignment="1">
      <alignment horizontal="left" vertical="center"/>
    </xf>
    <xf numFmtId="0" fontId="23" fillId="0" borderId="0" xfId="0" applyFont="1" applyAlignment="1">
      <alignment horizontal="left"/>
    </xf>
    <xf numFmtId="0" fontId="21" fillId="0" borderId="9" xfId="0" applyFont="1" applyBorder="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5" fillId="5" borderId="10" xfId="0" quotePrefix="1" applyFont="1" applyFill="1" applyBorder="1" applyAlignment="1">
      <alignment horizontal="left" vertical="center"/>
    </xf>
    <xf numFmtId="0" fontId="25" fillId="5" borderId="12" xfId="0" quotePrefix="1" applyFont="1" applyFill="1" applyBorder="1" applyAlignment="1">
      <alignment horizontal="center" vertical="center" wrapText="1"/>
    </xf>
    <xf numFmtId="0" fontId="25" fillId="5" borderId="11" xfId="0" quotePrefix="1" applyFont="1" applyFill="1" applyBorder="1" applyAlignment="1">
      <alignment horizontal="center" vertical="center" wrapText="1"/>
    </xf>
    <xf numFmtId="0" fontId="22"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22" fillId="0" borderId="13" xfId="0" applyFont="1" applyBorder="1" applyAlignment="1">
      <alignment horizontal="center" vertical="center"/>
    </xf>
    <xf numFmtId="0" fontId="27" fillId="0" borderId="13" xfId="0" applyFont="1" applyBorder="1" applyAlignment="1">
      <alignment vertical="center" wrapText="1"/>
    </xf>
    <xf numFmtId="0" fontId="28"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34" fillId="0" borderId="0" xfId="13" quotePrefix="1" applyFont="1" applyFill="1" applyAlignment="1">
      <alignment horizontal="center" vertical="center"/>
    </xf>
    <xf numFmtId="167" fontId="48" fillId="65" borderId="0" xfId="1" applyNumberFormat="1" applyFont="1" applyFill="1" applyBorder="1" applyAlignment="1" applyProtection="1">
      <alignment horizontal="center" vertical="center"/>
    </xf>
    <xf numFmtId="0" fontId="48" fillId="65" borderId="0" xfId="0" applyFont="1" applyFill="1" applyAlignment="1">
      <alignment horizontal="center" vertical="center" wrapText="1"/>
    </xf>
    <xf numFmtId="0" fontId="20" fillId="0" borderId="0" xfId="0" applyFont="1" applyAlignment="1">
      <alignment horizontal="left"/>
    </xf>
    <xf numFmtId="0" fontId="13" fillId="0" borderId="0" xfId="2" applyFill="1" applyAlignment="1">
      <alignment horizontal="center" vertical="center" wrapText="1"/>
    </xf>
    <xf numFmtId="176" fontId="34" fillId="0" borderId="0" xfId="13" quotePrefix="1" applyNumberFormat="1" applyFont="1" applyAlignment="1">
      <alignment horizontal="center" vertical="center"/>
    </xf>
    <xf numFmtId="176" fontId="34" fillId="0" borderId="0" xfId="0" quotePrefix="1" applyNumberFormat="1" applyFont="1" applyAlignment="1">
      <alignment horizontal="center" vertical="center"/>
    </xf>
    <xf numFmtId="174" fontId="34" fillId="0" borderId="0" xfId="13" applyNumberFormat="1" applyFont="1" applyFill="1" applyBorder="1" applyAlignment="1">
      <alignment horizontal="center" vertical="center"/>
    </xf>
    <xf numFmtId="176" fontId="34" fillId="0" borderId="0" xfId="13" applyNumberFormat="1" applyFont="1" applyAlignment="1">
      <alignment horizontal="center" vertical="center"/>
    </xf>
    <xf numFmtId="168" fontId="34" fillId="0" borderId="0" xfId="14" applyNumberFormat="1" applyFont="1" applyAlignment="1">
      <alignment horizontal="center" vertical="center"/>
    </xf>
    <xf numFmtId="168" fontId="34" fillId="0" borderId="0" xfId="14" applyNumberFormat="1" applyFont="1" applyAlignment="1">
      <alignment horizontal="center" vertical="center" wrapText="1"/>
    </xf>
    <xf numFmtId="176" fontId="34" fillId="0" borderId="0" xfId="0" applyNumberFormat="1" applyFont="1" applyAlignment="1">
      <alignment horizontal="center" vertical="center" wrapText="1"/>
    </xf>
    <xf numFmtId="176" fontId="34" fillId="0" borderId="0" xfId="13" applyNumberFormat="1" applyFont="1" applyAlignment="1">
      <alignment horizontal="center" vertical="center" wrapText="1"/>
    </xf>
    <xf numFmtId="176" fontId="31" fillId="0" borderId="0" xfId="13" applyNumberFormat="1" applyFont="1" applyAlignment="1">
      <alignment horizontal="center" vertical="center"/>
    </xf>
    <xf numFmtId="176" fontId="31" fillId="0" borderId="0" xfId="13" applyNumberFormat="1" applyFont="1" applyAlignment="1">
      <alignment horizontal="center" vertical="center" wrapText="1"/>
    </xf>
    <xf numFmtId="176" fontId="34" fillId="0" borderId="0" xfId="13" applyNumberFormat="1" applyFont="1" applyFill="1" applyAlignment="1">
      <alignment horizontal="center" vertical="center"/>
    </xf>
    <xf numFmtId="176" fontId="34" fillId="0" borderId="0" xfId="0" applyNumberFormat="1" applyFont="1" applyAlignment="1">
      <alignment horizontal="center" vertical="center"/>
    </xf>
    <xf numFmtId="176" fontId="34" fillId="0" borderId="0" xfId="14" applyNumberFormat="1" applyFont="1" applyAlignment="1">
      <alignment horizontal="center" vertical="center"/>
    </xf>
    <xf numFmtId="177" fontId="34" fillId="0" borderId="0" xfId="14" applyNumberFormat="1" applyFont="1" applyAlignment="1">
      <alignment horizontal="center" vertical="center"/>
    </xf>
    <xf numFmtId="178" fontId="34" fillId="0" borderId="0" xfId="0" applyNumberFormat="1" applyFont="1" applyAlignment="1">
      <alignment horizontal="center" vertical="center"/>
    </xf>
    <xf numFmtId="174" fontId="34" fillId="0" borderId="0" xfId="13" applyNumberFormat="1" applyFont="1" applyFill="1" applyAlignment="1">
      <alignment horizontal="center" vertical="center"/>
    </xf>
    <xf numFmtId="174" fontId="34" fillId="0" borderId="0" xfId="13" quotePrefix="1" applyNumberFormat="1" applyFont="1" applyFill="1" applyAlignment="1">
      <alignment horizontal="center" vertical="center"/>
    </xf>
    <xf numFmtId="168" fontId="34" fillId="0" borderId="0" xfId="1" applyNumberFormat="1" applyFont="1" applyFill="1" applyBorder="1" applyAlignment="1" applyProtection="1">
      <alignment horizontal="center" vertical="center"/>
      <protection locked="0"/>
    </xf>
    <xf numFmtId="179" fontId="34" fillId="0" borderId="0" xfId="0" applyNumberFormat="1" applyFont="1" applyAlignment="1">
      <alignment horizontal="center" vertical="center"/>
    </xf>
    <xf numFmtId="1" fontId="34" fillId="0" borderId="0" xfId="0" applyNumberFormat="1" applyFont="1" applyAlignment="1">
      <alignment horizontal="center" vertical="center"/>
    </xf>
    <xf numFmtId="167" fontId="34" fillId="0" borderId="0" xfId="1" applyNumberFormat="1" applyFont="1" applyFill="1" applyBorder="1" applyAlignment="1" applyProtection="1">
      <alignment horizontal="center" vertical="center"/>
      <protection locked="0"/>
    </xf>
    <xf numFmtId="167" fontId="34" fillId="0" borderId="0" xfId="13" applyNumberFormat="1" applyFont="1" applyFill="1" applyAlignment="1">
      <alignment horizontal="center" vertical="center"/>
    </xf>
    <xf numFmtId="3" fontId="34" fillId="0" borderId="0" xfId="14" quotePrefix="1" applyNumberFormat="1" applyFont="1" applyAlignment="1">
      <alignment horizontal="center" vertical="center"/>
    </xf>
    <xf numFmtId="0" fontId="27" fillId="0" borderId="0" xfId="0" applyFont="1"/>
    <xf numFmtId="0" fontId="66" fillId="0" borderId="0" xfId="0" applyFont="1"/>
    <xf numFmtId="165" fontId="66" fillId="0" borderId="0" xfId="14" applyFont="1"/>
    <xf numFmtId="14" fontId="17" fillId="0" borderId="0" xfId="0" applyNumberFormat="1" applyFont="1" applyAlignment="1">
      <alignment horizontal="center" vertical="center"/>
    </xf>
    <xf numFmtId="165" fontId="27" fillId="0" borderId="0" xfId="14" applyFont="1"/>
    <xf numFmtId="0" fontId="95"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7" fillId="0" borderId="0" xfId="0" applyFont="1" applyAlignment="1">
      <alignment horizontal="right"/>
    </xf>
    <xf numFmtId="0" fontId="52" fillId="0" borderId="0" xfId="0" applyFont="1" applyAlignment="1">
      <alignment horizontal="left" vertical="center" wrapText="1"/>
    </xf>
    <xf numFmtId="0" fontId="24" fillId="2" borderId="0" xfId="0" applyFont="1" applyFill="1" applyAlignment="1">
      <alignment horizontal="center" vertical="center" wrapText="1"/>
    </xf>
    <xf numFmtId="0" fontId="27" fillId="0" borderId="22" xfId="0" applyFont="1" applyBorder="1" applyAlignment="1">
      <alignment horizontal="left" vertical="center" wrapText="1"/>
    </xf>
    <xf numFmtId="0" fontId="27" fillId="0" borderId="52" xfId="0" applyFont="1" applyBorder="1" applyAlignment="1">
      <alignment horizontal="left" vertical="center" wrapText="1"/>
    </xf>
    <xf numFmtId="0" fontId="27" fillId="0" borderId="52"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4" fillId="2" borderId="0" xfId="0" applyFont="1" applyFill="1" applyAlignment="1">
      <alignment horizontal="left" vertical="center" wrapText="1"/>
    </xf>
    <xf numFmtId="0" fontId="101" fillId="0" borderId="0" xfId="0" applyFont="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24" fillId="64" borderId="47" xfId="0" applyFont="1" applyFill="1" applyBorder="1" applyAlignment="1">
      <alignment horizontal="center" vertical="center" wrapText="1"/>
    </xf>
    <xf numFmtId="0" fontId="24" fillId="64" borderId="48"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102" fillId="0" borderId="20" xfId="2" quotePrefix="1" applyFont="1" applyBorder="1" applyAlignment="1" applyProtection="1">
      <alignment horizontal="center" vertical="center" wrapText="1"/>
      <protection locked="0"/>
    </xf>
    <xf numFmtId="0" fontId="102" fillId="0" borderId="21" xfId="2" quotePrefix="1" applyFont="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53"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wrapText="1"/>
      <protection locked="0"/>
    </xf>
    <xf numFmtId="0" fontId="27" fillId="0" borderId="55" xfId="0" applyFont="1" applyBorder="1" applyAlignment="1" applyProtection="1">
      <alignment horizontal="center" vertical="center" wrapText="1"/>
      <protection locked="0"/>
    </xf>
    <xf numFmtId="0" fontId="13" fillId="0" borderId="20" xfId="2" quotePrefix="1" applyBorder="1" applyAlignment="1">
      <alignment horizontal="center"/>
    </xf>
    <xf numFmtId="0" fontId="13" fillId="0" borderId="21" xfId="2" quotePrefix="1" applyBorder="1" applyAlignment="1">
      <alignment horizontal="center"/>
    </xf>
    <xf numFmtId="0" fontId="13" fillId="0" borderId="22" xfId="2" quotePrefix="1" applyBorder="1" applyAlignment="1">
      <alignment horizontal="center" vertical="center" wrapText="1"/>
    </xf>
    <xf numFmtId="0" fontId="13" fillId="0" borderId="23" xfId="2" quotePrefix="1" applyBorder="1" applyAlignment="1">
      <alignment horizontal="center" vertical="center" wrapText="1"/>
    </xf>
    <xf numFmtId="0" fontId="13" fillId="0" borderId="0" xfId="2" applyAlignment="1">
      <alignment horizontal="left" vertical="center"/>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813971</xdr:colOff>
      <xdr:row>19</xdr:row>
      <xdr:rowOff>126094</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10098</xdr:rowOff>
    </xdr:to>
    <xdr:pic>
      <xdr:nvPicPr>
        <xdr:cNvPr id="2" name="Picture 1">
          <a:extLst>
            <a:ext uri="{FF2B5EF4-FFF2-40B4-BE49-F238E27FC236}">
              <a16:creationId xmlns:a16="http://schemas.microsoft.com/office/drawing/2014/main" id="{224739EA-863B-4A42-BA24-BCA85084F5A8}"/>
            </a:ext>
          </a:extLst>
        </xdr:cNvPr>
        <xdr:cNvPicPr>
          <a:picLocks noChangeAspect="1"/>
        </xdr:cNvPicPr>
      </xdr:nvPicPr>
      <xdr:blipFill rotWithShape="1">
        <a:blip xmlns:r="http://schemas.openxmlformats.org/officeDocument/2006/relationships" r:embed="rId1"/>
        <a:srcRect l="-65" t="67570" r="71994" b="-401"/>
        <a:stretch/>
      </xdr:blipFill>
      <xdr:spPr>
        <a:xfrm>
          <a:off x="1628772" y="97495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BF8E8DB4-396E-4E56-B494-B8CD1EE31128}"/>
            </a:ext>
          </a:extLst>
        </xdr:cNvPr>
        <xdr:cNvPicPr>
          <a:picLocks noChangeAspect="1"/>
        </xdr:cNvPicPr>
      </xdr:nvPicPr>
      <xdr:blipFill rotWithShape="1">
        <a:blip xmlns:r="http://schemas.openxmlformats.org/officeDocument/2006/relationships" r:embed="rId2"/>
        <a:srcRect l="2828" t="2494" r="4887"/>
        <a:stretch/>
      </xdr:blipFill>
      <xdr:spPr>
        <a:xfrm>
          <a:off x="10030883" y="9911295"/>
          <a:ext cx="2904067" cy="289182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224" t="s">
        <v>0</v>
      </c>
    </row>
    <row r="3" spans="1:1" x14ac:dyDescent="0.25">
      <c r="A3" s="225"/>
    </row>
    <row r="4" spans="1:1" ht="34.5" x14ac:dyDescent="0.25">
      <c r="A4" s="226" t="s">
        <v>1</v>
      </c>
    </row>
    <row r="5" spans="1:1" ht="34.5" x14ac:dyDescent="0.25">
      <c r="A5" s="226" t="s">
        <v>2</v>
      </c>
    </row>
    <row r="6" spans="1:1" ht="51.75" x14ac:dyDescent="0.25">
      <c r="A6" s="226" t="s">
        <v>3</v>
      </c>
    </row>
    <row r="7" spans="1:1" ht="17.25" x14ac:dyDescent="0.25">
      <c r="A7" s="226"/>
    </row>
    <row r="8" spans="1:1" ht="18.75" x14ac:dyDescent="0.25">
      <c r="A8" s="227" t="s">
        <v>4</v>
      </c>
    </row>
    <row r="9" spans="1:1" ht="34.5" x14ac:dyDescent="0.3">
      <c r="A9" s="228" t="s">
        <v>5</v>
      </c>
    </row>
    <row r="10" spans="1:1" ht="86.25" x14ac:dyDescent="0.25">
      <c r="A10" s="229" t="s">
        <v>3098</v>
      </c>
    </row>
    <row r="11" spans="1:1" ht="34.5" x14ac:dyDescent="0.25">
      <c r="A11" s="229" t="s">
        <v>3097</v>
      </c>
    </row>
    <row r="12" spans="1:1" ht="17.25" x14ac:dyDescent="0.25">
      <c r="A12" s="229" t="s">
        <v>3099</v>
      </c>
    </row>
    <row r="13" spans="1:1" ht="17.25" x14ac:dyDescent="0.25">
      <c r="A13" s="229" t="s">
        <v>3100</v>
      </c>
    </row>
    <row r="14" spans="1:1" ht="34.5" x14ac:dyDescent="0.25">
      <c r="A14" s="229" t="s">
        <v>6</v>
      </c>
    </row>
    <row r="15" spans="1:1" ht="17.25" x14ac:dyDescent="0.25">
      <c r="A15" s="229"/>
    </row>
    <row r="16" spans="1:1" ht="18.75" x14ac:dyDescent="0.25">
      <c r="A16" s="227" t="s">
        <v>7</v>
      </c>
    </row>
    <row r="17" spans="1:1" ht="17.25" x14ac:dyDescent="0.25">
      <c r="A17" s="230" t="s">
        <v>8</v>
      </c>
    </row>
    <row r="18" spans="1:1" ht="34.5" x14ac:dyDescent="0.25">
      <c r="A18" s="231" t="s">
        <v>9</v>
      </c>
    </row>
    <row r="19" spans="1:1" ht="34.5" x14ac:dyDescent="0.25">
      <c r="A19" s="231" t="s">
        <v>10</v>
      </c>
    </row>
    <row r="20" spans="1:1" ht="51.75" x14ac:dyDescent="0.25">
      <c r="A20" s="231" t="s">
        <v>11</v>
      </c>
    </row>
    <row r="21" spans="1:1" ht="86.25" x14ac:dyDescent="0.25">
      <c r="A21" s="231" t="s">
        <v>3101</v>
      </c>
    </row>
    <row r="22" spans="1:1" ht="51.75" x14ac:dyDescent="0.25">
      <c r="A22" s="231" t="s">
        <v>12</v>
      </c>
    </row>
    <row r="23" spans="1:1" ht="34.5" x14ac:dyDescent="0.25">
      <c r="A23" s="231" t="s">
        <v>13</v>
      </c>
    </row>
    <row r="24" spans="1:1" ht="17.25" x14ac:dyDescent="0.25">
      <c r="A24" s="231" t="s">
        <v>14</v>
      </c>
    </row>
    <row r="25" spans="1:1" ht="17.25" x14ac:dyDescent="0.25">
      <c r="A25" s="230" t="s">
        <v>15</v>
      </c>
    </row>
    <row r="26" spans="1:1" ht="51.75" x14ac:dyDescent="0.3">
      <c r="A26" s="1" t="s">
        <v>16</v>
      </c>
    </row>
    <row r="27" spans="1:1" ht="17.25" x14ac:dyDescent="0.3">
      <c r="A27" s="1" t="s">
        <v>17</v>
      </c>
    </row>
    <row r="28" spans="1:1" ht="17.25" x14ac:dyDescent="0.25">
      <c r="A28" s="230" t="s">
        <v>18</v>
      </c>
    </row>
    <row r="29" spans="1:1" ht="34.5" x14ac:dyDescent="0.25">
      <c r="A29" s="231" t="s">
        <v>19</v>
      </c>
    </row>
    <row r="30" spans="1:1" ht="34.5" x14ac:dyDescent="0.25">
      <c r="A30" s="231" t="s">
        <v>20</v>
      </c>
    </row>
    <row r="31" spans="1:1" ht="34.5" x14ac:dyDescent="0.25">
      <c r="A31" s="231" t="s">
        <v>21</v>
      </c>
    </row>
    <row r="32" spans="1:1" ht="34.5" x14ac:dyDescent="0.25">
      <c r="A32" s="231" t="s">
        <v>22</v>
      </c>
    </row>
    <row r="33" spans="1:1" ht="17.25" x14ac:dyDescent="0.25">
      <c r="A33" s="231"/>
    </row>
    <row r="34" spans="1:1" ht="18.75" x14ac:dyDescent="0.25">
      <c r="A34" s="227" t="s">
        <v>23</v>
      </c>
    </row>
    <row r="35" spans="1:1" ht="17.25" x14ac:dyDescent="0.25">
      <c r="A35" s="230" t="s">
        <v>24</v>
      </c>
    </row>
    <row r="36" spans="1:1" ht="34.5" x14ac:dyDescent="0.25">
      <c r="A36" s="231" t="s">
        <v>25</v>
      </c>
    </row>
    <row r="37" spans="1:1" ht="34.5" x14ac:dyDescent="0.25">
      <c r="A37" s="231" t="s">
        <v>26</v>
      </c>
    </row>
    <row r="38" spans="1:1" ht="34.5" x14ac:dyDescent="0.25">
      <c r="A38" s="231" t="s">
        <v>27</v>
      </c>
    </row>
    <row r="39" spans="1:1" ht="17.25" x14ac:dyDescent="0.25">
      <c r="A39" s="231" t="s">
        <v>28</v>
      </c>
    </row>
    <row r="40" spans="1:1" ht="34.5" x14ac:dyDescent="0.25">
      <c r="A40" s="231" t="s">
        <v>29</v>
      </c>
    </row>
    <row r="41" spans="1:1" ht="17.25" x14ac:dyDescent="0.25">
      <c r="A41" s="230" t="s">
        <v>30</v>
      </c>
    </row>
    <row r="42" spans="1:1" ht="17.25" x14ac:dyDescent="0.25">
      <c r="A42" s="231" t="s">
        <v>31</v>
      </c>
    </row>
    <row r="43" spans="1:1" ht="17.25" x14ac:dyDescent="0.3">
      <c r="A43" s="1" t="s">
        <v>32</v>
      </c>
    </row>
    <row r="44" spans="1:1" ht="17.25" x14ac:dyDescent="0.25">
      <c r="A44" s="230" t="s">
        <v>33</v>
      </c>
    </row>
    <row r="45" spans="1:1" ht="34.5" x14ac:dyDescent="0.3">
      <c r="A45" s="1" t="s">
        <v>34</v>
      </c>
    </row>
    <row r="46" spans="1:1" ht="34.5" x14ac:dyDescent="0.25">
      <c r="A46" s="231" t="s">
        <v>35</v>
      </c>
    </row>
    <row r="47" spans="1:1" ht="51.75" x14ac:dyDescent="0.25">
      <c r="A47" s="231" t="s">
        <v>36</v>
      </c>
    </row>
    <row r="48" spans="1:1" ht="17.25" x14ac:dyDescent="0.25">
      <c r="A48" s="231" t="s">
        <v>37</v>
      </c>
    </row>
    <row r="49" spans="1:1" ht="17.25" x14ac:dyDescent="0.3">
      <c r="A49" s="1" t="s">
        <v>38</v>
      </c>
    </row>
    <row r="50" spans="1:1" ht="17.25" x14ac:dyDescent="0.25">
      <c r="A50" s="230" t="s">
        <v>39</v>
      </c>
    </row>
    <row r="51" spans="1:1" ht="34.5" x14ac:dyDescent="0.3">
      <c r="A51" s="1" t="s">
        <v>40</v>
      </c>
    </row>
    <row r="52" spans="1:1" ht="17.25" x14ac:dyDescent="0.25">
      <c r="A52" s="231" t="s">
        <v>41</v>
      </c>
    </row>
    <row r="53" spans="1:1" ht="34.5" x14ac:dyDescent="0.3">
      <c r="A53" s="1" t="s">
        <v>42</v>
      </c>
    </row>
    <row r="54" spans="1:1" ht="17.25" x14ac:dyDescent="0.25">
      <c r="A54" s="230" t="s">
        <v>43</v>
      </c>
    </row>
    <row r="55" spans="1:1" ht="17.25" x14ac:dyDescent="0.3">
      <c r="A55" s="1" t="s">
        <v>44</v>
      </c>
    </row>
    <row r="56" spans="1:1" ht="34.5" x14ac:dyDescent="0.25">
      <c r="A56" s="231" t="s">
        <v>3102</v>
      </c>
    </row>
    <row r="57" spans="1:1" ht="17.25" x14ac:dyDescent="0.25">
      <c r="A57" s="231" t="s">
        <v>45</v>
      </c>
    </row>
    <row r="58" spans="1:1" ht="34.5" x14ac:dyDescent="0.25">
      <c r="A58" s="231" t="s">
        <v>46</v>
      </c>
    </row>
    <row r="59" spans="1:1" ht="17.25" x14ac:dyDescent="0.25">
      <c r="A59" s="230" t="s">
        <v>47</v>
      </c>
    </row>
    <row r="60" spans="1:1" ht="34.5" x14ac:dyDescent="0.25">
      <c r="A60" s="231" t="s">
        <v>48</v>
      </c>
    </row>
    <row r="61" spans="1:1" ht="17.25" x14ac:dyDescent="0.25">
      <c r="A61" s="232"/>
    </row>
    <row r="62" spans="1:1" ht="18.75" x14ac:dyDescent="0.25">
      <c r="A62" s="227" t="s">
        <v>49</v>
      </c>
    </row>
    <row r="63" spans="1:1" ht="17.25" x14ac:dyDescent="0.25">
      <c r="A63" s="230" t="s">
        <v>50</v>
      </c>
    </row>
    <row r="64" spans="1:1" ht="34.5" x14ac:dyDescent="0.25">
      <c r="A64" s="231" t="s">
        <v>51</v>
      </c>
    </row>
    <row r="65" spans="1:1" ht="17.25" x14ac:dyDescent="0.25">
      <c r="A65" s="231" t="s">
        <v>52</v>
      </c>
    </row>
    <row r="66" spans="1:1" ht="34.5" x14ac:dyDescent="0.25">
      <c r="A66" s="229" t="s">
        <v>53</v>
      </c>
    </row>
    <row r="67" spans="1:1" ht="34.5" x14ac:dyDescent="0.25">
      <c r="A67" s="229" t="s">
        <v>3103</v>
      </c>
    </row>
    <row r="68" spans="1:1" ht="34.5" x14ac:dyDescent="0.25">
      <c r="A68" s="229" t="s">
        <v>54</v>
      </c>
    </row>
    <row r="69" spans="1:1" ht="17.25" x14ac:dyDescent="0.25">
      <c r="A69" s="233" t="s">
        <v>55</v>
      </c>
    </row>
    <row r="70" spans="1:1" ht="51.75" x14ac:dyDescent="0.25">
      <c r="A70" s="229" t="s">
        <v>56</v>
      </c>
    </row>
    <row r="71" spans="1:1" ht="17.25" x14ac:dyDescent="0.25">
      <c r="A71" s="229" t="s">
        <v>57</v>
      </c>
    </row>
    <row r="72" spans="1:1" ht="17.25" x14ac:dyDescent="0.25">
      <c r="A72" s="233" t="s">
        <v>58</v>
      </c>
    </row>
    <row r="73" spans="1:1" ht="17.25" x14ac:dyDescent="0.25">
      <c r="A73" s="229" t="s">
        <v>59</v>
      </c>
    </row>
    <row r="74" spans="1:1" ht="17.25" x14ac:dyDescent="0.25">
      <c r="A74" s="233" t="s">
        <v>60</v>
      </c>
    </row>
    <row r="75" spans="1:1" ht="34.5" x14ac:dyDescent="0.25">
      <c r="A75" s="229" t="s">
        <v>61</v>
      </c>
    </row>
    <row r="76" spans="1:1" ht="17.25" x14ac:dyDescent="0.25">
      <c r="A76" s="229" t="s">
        <v>62</v>
      </c>
    </row>
    <row r="77" spans="1:1" ht="51.75" x14ac:dyDescent="0.25">
      <c r="A77" s="229" t="s">
        <v>63</v>
      </c>
    </row>
    <row r="78" spans="1:1" ht="17.25" x14ac:dyDescent="0.25">
      <c r="A78" s="233" t="s">
        <v>64</v>
      </c>
    </row>
    <row r="79" spans="1:1" ht="17.25" x14ac:dyDescent="0.3">
      <c r="A79" s="228" t="s">
        <v>65</v>
      </c>
    </row>
    <row r="80" spans="1:1" ht="17.25" x14ac:dyDescent="0.25">
      <c r="A80" s="233" t="s">
        <v>66</v>
      </c>
    </row>
    <row r="81" spans="1:1" ht="34.5" x14ac:dyDescent="0.25">
      <c r="A81" s="229" t="s">
        <v>67</v>
      </c>
    </row>
    <row r="82" spans="1:1" ht="34.5" x14ac:dyDescent="0.25">
      <c r="A82" s="229" t="s">
        <v>68</v>
      </c>
    </row>
    <row r="83" spans="1:1" ht="34.5" x14ac:dyDescent="0.25">
      <c r="A83" s="229" t="s">
        <v>69</v>
      </c>
    </row>
    <row r="84" spans="1:1" ht="34.5" x14ac:dyDescent="0.25">
      <c r="A84" s="229" t="s">
        <v>70</v>
      </c>
    </row>
    <row r="85" spans="1:1" ht="34.5" x14ac:dyDescent="0.25">
      <c r="A85" s="229" t="s">
        <v>71</v>
      </c>
    </row>
    <row r="86" spans="1:1" ht="17.25" x14ac:dyDescent="0.25">
      <c r="A86" s="233" t="s">
        <v>72</v>
      </c>
    </row>
    <row r="87" spans="1:1" ht="17.25" x14ac:dyDescent="0.25">
      <c r="A87" s="229" t="s">
        <v>73</v>
      </c>
    </row>
    <row r="88" spans="1:1" ht="34.5" x14ac:dyDescent="0.25">
      <c r="A88" s="229" t="s">
        <v>74</v>
      </c>
    </row>
    <row r="89" spans="1:1" ht="17.25" x14ac:dyDescent="0.25">
      <c r="A89" s="233" t="s">
        <v>75</v>
      </c>
    </row>
    <row r="90" spans="1:1" ht="34.5" x14ac:dyDescent="0.25">
      <c r="A90" s="229" t="s">
        <v>76</v>
      </c>
    </row>
    <row r="91" spans="1:1" ht="17.25" x14ac:dyDescent="0.25">
      <c r="A91" s="233" t="s">
        <v>77</v>
      </c>
    </row>
    <row r="92" spans="1:1" ht="17.25" x14ac:dyDescent="0.3">
      <c r="A92" s="228" t="s">
        <v>78</v>
      </c>
    </row>
    <row r="93" spans="1:1" ht="17.25" x14ac:dyDescent="0.25">
      <c r="A93" s="229" t="s">
        <v>79</v>
      </c>
    </row>
    <row r="94" spans="1:1" ht="17.25" x14ac:dyDescent="0.25">
      <c r="A94" s="229"/>
    </row>
    <row r="95" spans="1:1" ht="18.75" x14ac:dyDescent="0.25">
      <c r="A95" s="227" t="s">
        <v>80</v>
      </c>
    </row>
    <row r="96" spans="1:1" ht="34.5" x14ac:dyDescent="0.3">
      <c r="A96" s="228" t="s">
        <v>81</v>
      </c>
    </row>
    <row r="97" spans="1:1" ht="17.25" x14ac:dyDescent="0.3">
      <c r="A97" s="228" t="s">
        <v>82</v>
      </c>
    </row>
    <row r="98" spans="1:1" ht="17.25" x14ac:dyDescent="0.25">
      <c r="A98" s="233" t="s">
        <v>83</v>
      </c>
    </row>
    <row r="99" spans="1:1" ht="17.25" x14ac:dyDescent="0.25">
      <c r="A99" s="226" t="s">
        <v>84</v>
      </c>
    </row>
    <row r="100" spans="1:1" ht="17.25" x14ac:dyDescent="0.25">
      <c r="A100" s="229" t="s">
        <v>85</v>
      </c>
    </row>
    <row r="101" spans="1:1" ht="17.25" x14ac:dyDescent="0.25">
      <c r="A101" s="229" t="s">
        <v>86</v>
      </c>
    </row>
    <row r="102" spans="1:1" ht="17.25" x14ac:dyDescent="0.25">
      <c r="A102" s="229" t="s">
        <v>87</v>
      </c>
    </row>
    <row r="103" spans="1:1" ht="17.25" x14ac:dyDescent="0.25">
      <c r="A103" s="229" t="s">
        <v>88</v>
      </c>
    </row>
    <row r="104" spans="1:1" ht="34.5" x14ac:dyDescent="0.25">
      <c r="A104" s="229" t="s">
        <v>89</v>
      </c>
    </row>
    <row r="105" spans="1:1" ht="17.25" x14ac:dyDescent="0.25">
      <c r="A105" s="226" t="s">
        <v>90</v>
      </c>
    </row>
    <row r="106" spans="1:1" ht="17.25" x14ac:dyDescent="0.25">
      <c r="A106" s="229" t="s">
        <v>91</v>
      </c>
    </row>
    <row r="107" spans="1:1" ht="17.25" x14ac:dyDescent="0.25">
      <c r="A107" s="229" t="s">
        <v>92</v>
      </c>
    </row>
    <row r="108" spans="1:1" ht="17.25" x14ac:dyDescent="0.25">
      <c r="A108" s="229" t="s">
        <v>93</v>
      </c>
    </row>
    <row r="109" spans="1:1" ht="17.25" x14ac:dyDescent="0.25">
      <c r="A109" s="229" t="s">
        <v>94</v>
      </c>
    </row>
    <row r="110" spans="1:1" ht="17.25" x14ac:dyDescent="0.25">
      <c r="A110" s="229" t="s">
        <v>95</v>
      </c>
    </row>
    <row r="111" spans="1:1" ht="17.25" x14ac:dyDescent="0.25">
      <c r="A111" s="229" t="s">
        <v>96</v>
      </c>
    </row>
    <row r="112" spans="1:1" ht="17.25" x14ac:dyDescent="0.25">
      <c r="A112" s="233" t="s">
        <v>97</v>
      </c>
    </row>
    <row r="113" spans="1:1" ht="17.25" x14ac:dyDescent="0.25">
      <c r="A113" s="229" t="s">
        <v>98</v>
      </c>
    </row>
    <row r="114" spans="1:1" ht="17.25" x14ac:dyDescent="0.25">
      <c r="A114" s="226" t="s">
        <v>99</v>
      </c>
    </row>
    <row r="115" spans="1:1" ht="17.25" x14ac:dyDescent="0.25">
      <c r="A115" s="229" t="s">
        <v>100</v>
      </c>
    </row>
    <row r="116" spans="1:1" ht="17.25" x14ac:dyDescent="0.25">
      <c r="A116" s="229" t="s">
        <v>101</v>
      </c>
    </row>
    <row r="117" spans="1:1" ht="17.25" x14ac:dyDescent="0.25">
      <c r="A117" s="226" t="s">
        <v>102</v>
      </c>
    </row>
    <row r="118" spans="1:1" ht="17.25" x14ac:dyDescent="0.25">
      <c r="A118" s="229" t="s">
        <v>103</v>
      </c>
    </row>
    <row r="119" spans="1:1" ht="17.25" x14ac:dyDescent="0.25">
      <c r="A119" s="229" t="s">
        <v>104</v>
      </c>
    </row>
    <row r="120" spans="1:1" ht="17.25" x14ac:dyDescent="0.25">
      <c r="A120" s="229" t="s">
        <v>105</v>
      </c>
    </row>
    <row r="121" spans="1:1" ht="17.25" x14ac:dyDescent="0.25">
      <c r="A121" s="233" t="s">
        <v>106</v>
      </c>
    </row>
    <row r="122" spans="1:1" ht="17.25" x14ac:dyDescent="0.25">
      <c r="A122" s="226" t="s">
        <v>107</v>
      </c>
    </row>
    <row r="123" spans="1:1" ht="17.25" x14ac:dyDescent="0.25">
      <c r="A123" s="226" t="s">
        <v>108</v>
      </c>
    </row>
    <row r="124" spans="1:1" ht="17.25" x14ac:dyDescent="0.25">
      <c r="A124" s="229" t="s">
        <v>109</v>
      </c>
    </row>
    <row r="125" spans="1:1" ht="17.25" x14ac:dyDescent="0.25">
      <c r="A125" s="229" t="s">
        <v>110</v>
      </c>
    </row>
    <row r="126" spans="1:1" ht="17.25" x14ac:dyDescent="0.25">
      <c r="A126" s="229" t="s">
        <v>111</v>
      </c>
    </row>
    <row r="127" spans="1:1" ht="17.25" x14ac:dyDescent="0.25">
      <c r="A127" s="229" t="s">
        <v>112</v>
      </c>
    </row>
    <row r="128" spans="1:1" ht="17.25" x14ac:dyDescent="0.25">
      <c r="A128" s="229" t="s">
        <v>113</v>
      </c>
    </row>
    <row r="129" spans="1:1" ht="17.25" x14ac:dyDescent="0.25">
      <c r="A129" s="233" t="s">
        <v>114</v>
      </c>
    </row>
    <row r="130" spans="1:1" ht="34.5" x14ac:dyDescent="0.25">
      <c r="A130" s="229" t="s">
        <v>115</v>
      </c>
    </row>
    <row r="131" spans="1:1" ht="69" x14ac:dyDescent="0.25">
      <c r="A131" s="229" t="s">
        <v>116</v>
      </c>
    </row>
    <row r="132" spans="1:1" ht="34.5" x14ac:dyDescent="0.25">
      <c r="A132" s="229" t="s">
        <v>117</v>
      </c>
    </row>
    <row r="133" spans="1:1" ht="17.25" x14ac:dyDescent="0.25">
      <c r="A133" s="233" t="s">
        <v>118</v>
      </c>
    </row>
    <row r="134" spans="1:1" ht="34.5" x14ac:dyDescent="0.25">
      <c r="A134" s="226" t="s">
        <v>119</v>
      </c>
    </row>
    <row r="135" spans="1:1" ht="17.25" x14ac:dyDescent="0.25">
      <c r="A135" s="226"/>
    </row>
    <row r="136" spans="1:1" ht="18.75" x14ac:dyDescent="0.25">
      <c r="A136" s="227" t="s">
        <v>120</v>
      </c>
    </row>
    <row r="137" spans="1:1" ht="17.25" x14ac:dyDescent="0.25">
      <c r="A137" s="229" t="s">
        <v>3104</v>
      </c>
    </row>
    <row r="138" spans="1:1" ht="34.5" x14ac:dyDescent="0.25">
      <c r="A138" s="231" t="s">
        <v>3105</v>
      </c>
    </row>
    <row r="139" spans="1:1" ht="34.5" x14ac:dyDescent="0.25">
      <c r="A139" s="231" t="s">
        <v>3106</v>
      </c>
    </row>
    <row r="140" spans="1:1" ht="17.25" x14ac:dyDescent="0.25">
      <c r="A140" s="230" t="s">
        <v>121</v>
      </c>
    </row>
    <row r="141" spans="1:1" ht="17.25" x14ac:dyDescent="0.25">
      <c r="A141" s="234" t="s">
        <v>122</v>
      </c>
    </row>
    <row r="142" spans="1:1" ht="34.5" x14ac:dyDescent="0.3">
      <c r="A142" s="1" t="s">
        <v>123</v>
      </c>
    </row>
    <row r="143" spans="1:1" ht="17.25" x14ac:dyDescent="0.25">
      <c r="A143" s="231" t="s">
        <v>124</v>
      </c>
    </row>
    <row r="144" spans="1:1" ht="17.25" x14ac:dyDescent="0.25">
      <c r="A144" s="231" t="s">
        <v>125</v>
      </c>
    </row>
    <row r="145" spans="1:1" ht="17.25" x14ac:dyDescent="0.25">
      <c r="A145" s="234" t="s">
        <v>126</v>
      </c>
    </row>
    <row r="146" spans="1:1" ht="17.25" x14ac:dyDescent="0.25">
      <c r="A146" s="230" t="s">
        <v>127</v>
      </c>
    </row>
    <row r="147" spans="1:1" ht="17.25" x14ac:dyDescent="0.25">
      <c r="A147" s="234" t="s">
        <v>128</v>
      </c>
    </row>
    <row r="148" spans="1:1" ht="17.25" x14ac:dyDescent="0.25">
      <c r="A148" s="231" t="s">
        <v>129</v>
      </c>
    </row>
    <row r="149" spans="1:1" ht="17.25" x14ac:dyDescent="0.25">
      <c r="A149" s="231" t="s">
        <v>130</v>
      </c>
    </row>
    <row r="150" spans="1:1" ht="17.25" x14ac:dyDescent="0.25">
      <c r="A150" s="231" t="s">
        <v>131</v>
      </c>
    </row>
    <row r="151" spans="1:1" ht="34.5" x14ac:dyDescent="0.25">
      <c r="A151" s="234" t="s">
        <v>132</v>
      </c>
    </row>
    <row r="152" spans="1:1" ht="17.25" x14ac:dyDescent="0.25">
      <c r="A152" s="230" t="s">
        <v>133</v>
      </c>
    </row>
    <row r="153" spans="1:1" ht="17.25" x14ac:dyDescent="0.25">
      <c r="A153" s="231" t="s">
        <v>134</v>
      </c>
    </row>
    <row r="154" spans="1:1" ht="17.25" x14ac:dyDescent="0.25">
      <c r="A154" s="231" t="s">
        <v>135</v>
      </c>
    </row>
    <row r="155" spans="1:1" ht="17.25" x14ac:dyDescent="0.25">
      <c r="A155" s="231" t="s">
        <v>136</v>
      </c>
    </row>
    <row r="156" spans="1:1" ht="17.25" x14ac:dyDescent="0.25">
      <c r="A156" s="231" t="s">
        <v>137</v>
      </c>
    </row>
    <row r="157" spans="1:1" ht="34.5" x14ac:dyDescent="0.25">
      <c r="A157" s="231" t="s">
        <v>3107</v>
      </c>
    </row>
    <row r="158" spans="1:1" ht="34.5" x14ac:dyDescent="0.25">
      <c r="A158" s="231" t="s">
        <v>138</v>
      </c>
    </row>
    <row r="159" spans="1:1" ht="17.25" x14ac:dyDescent="0.25">
      <c r="A159" s="230" t="s">
        <v>139</v>
      </c>
    </row>
    <row r="160" spans="1:1" ht="34.5" x14ac:dyDescent="0.25">
      <c r="A160" s="231" t="s">
        <v>140</v>
      </c>
    </row>
    <row r="161" spans="1:1" ht="34.5" x14ac:dyDescent="0.25">
      <c r="A161" s="231" t="s">
        <v>141</v>
      </c>
    </row>
    <row r="162" spans="1:1" ht="17.25" x14ac:dyDescent="0.25">
      <c r="A162" s="231" t="s">
        <v>142</v>
      </c>
    </row>
    <row r="163" spans="1:1" ht="17.25" x14ac:dyDescent="0.25">
      <c r="A163" s="230" t="s">
        <v>143</v>
      </c>
    </row>
    <row r="164" spans="1:1" ht="34.5" x14ac:dyDescent="0.3">
      <c r="A164" s="1" t="s">
        <v>144</v>
      </c>
    </row>
    <row r="165" spans="1:1" ht="34.5" x14ac:dyDescent="0.25">
      <c r="A165" s="231" t="s">
        <v>145</v>
      </c>
    </row>
    <row r="166" spans="1:1" ht="17.25" x14ac:dyDescent="0.25">
      <c r="A166" s="230" t="s">
        <v>146</v>
      </c>
    </row>
    <row r="167" spans="1:1" ht="17.25" x14ac:dyDescent="0.25">
      <c r="A167" s="231" t="s">
        <v>147</v>
      </c>
    </row>
    <row r="168" spans="1:1" ht="17.25" x14ac:dyDescent="0.25">
      <c r="A168" s="230" t="s">
        <v>148</v>
      </c>
    </row>
    <row r="169" spans="1:1" ht="17.25" x14ac:dyDescent="0.3">
      <c r="A169" s="1" t="s">
        <v>149</v>
      </c>
    </row>
    <row r="170" spans="1:1" ht="17.25" x14ac:dyDescent="0.3">
      <c r="A170" s="1"/>
    </row>
    <row r="171" spans="1:1" ht="17.25" x14ac:dyDescent="0.3">
      <c r="A171" s="1"/>
    </row>
    <row r="172" spans="1:1" ht="17.25" x14ac:dyDescent="0.3">
      <c r="A172" s="1"/>
    </row>
    <row r="173" spans="1:1" ht="17.25" x14ac:dyDescent="0.3">
      <c r="A173" s="1"/>
    </row>
    <row r="174" spans="1:1" ht="17.25" x14ac:dyDescent="0.3">
      <c r="A174" s="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oddFooter>&amp;L_x000D_&amp;1#&amp;"Calibri"&amp;7&amp;K000000 Classification: PROTECTED</oddFoot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30"/>
  <sheetViews>
    <sheetView topLeftCell="E1" workbookViewId="0">
      <selection activeCell="F3" sqref="F3"/>
    </sheetView>
  </sheetViews>
  <sheetFormatPr defaultRowHeight="15" x14ac:dyDescent="0.25"/>
  <cols>
    <col min="2" max="2" width="25.42578125" customWidth="1"/>
    <col min="3" max="3" width="25" customWidth="1"/>
    <col min="4" max="4" width="19.28515625" customWidth="1"/>
    <col min="5" max="5" width="15.140625" customWidth="1"/>
    <col min="6" max="6" width="21" style="210" customWidth="1"/>
    <col min="7" max="7" width="18.85546875" style="202" customWidth="1"/>
    <col min="8" max="8" width="18" style="210" bestFit="1" customWidth="1"/>
    <col min="9" max="9" width="20.7109375" customWidth="1"/>
    <col min="10" max="10" width="15.7109375" style="203" customWidth="1"/>
    <col min="11" max="11" width="13.42578125" bestFit="1" customWidth="1"/>
    <col min="12" max="12" width="30" bestFit="1" customWidth="1"/>
    <col min="13" max="13" width="13.5703125" customWidth="1"/>
    <col min="14" max="14" width="13" customWidth="1"/>
    <col min="15" max="15" width="21" bestFit="1" customWidth="1"/>
    <col min="17" max="17" width="14.140625" bestFit="1" customWidth="1"/>
  </cols>
  <sheetData>
    <row r="1" spans="1:29" s="26" customFormat="1" ht="35.25" customHeight="1" x14ac:dyDescent="0.25">
      <c r="B1" s="176" t="s">
        <v>2712</v>
      </c>
      <c r="C1" s="167"/>
      <c r="D1" s="167"/>
      <c r="E1" s="167"/>
      <c r="F1" s="209"/>
      <c r="G1" s="209"/>
      <c r="H1" s="209"/>
      <c r="I1" s="167"/>
      <c r="J1" s="167"/>
      <c r="K1" s="167"/>
      <c r="L1" s="167"/>
      <c r="M1" s="167"/>
      <c r="N1" s="167"/>
      <c r="O1" s="167"/>
    </row>
    <row r="2" spans="1:29" x14ac:dyDescent="0.25">
      <c r="A2" s="36"/>
      <c r="B2" s="37" t="s">
        <v>2713</v>
      </c>
      <c r="C2" s="137" t="s">
        <v>2714</v>
      </c>
      <c r="D2" s="137" t="s">
        <v>2715</v>
      </c>
      <c r="E2" s="137" t="s">
        <v>2716</v>
      </c>
      <c r="F2" s="211" t="s">
        <v>2717</v>
      </c>
      <c r="G2" s="211" t="s">
        <v>2718</v>
      </c>
      <c r="H2" s="211" t="s">
        <v>2719</v>
      </c>
      <c r="I2" s="137" t="s">
        <v>2720</v>
      </c>
      <c r="J2" s="137" t="s">
        <v>2721</v>
      </c>
      <c r="K2" s="137" t="s">
        <v>2722</v>
      </c>
      <c r="L2" s="137" t="s">
        <v>2726</v>
      </c>
      <c r="M2" s="137" t="s">
        <v>2723</v>
      </c>
      <c r="N2" s="137" t="s">
        <v>2724</v>
      </c>
      <c r="O2" s="137" t="s">
        <v>2727</v>
      </c>
      <c r="P2" s="36" t="s">
        <v>2725</v>
      </c>
      <c r="Q2" s="137" t="s">
        <v>2728</v>
      </c>
      <c r="R2" s="36"/>
      <c r="S2" s="36"/>
      <c r="T2" s="36"/>
      <c r="U2" s="36"/>
      <c r="V2" s="36"/>
      <c r="W2" s="36"/>
      <c r="X2" s="36"/>
      <c r="Y2" s="36"/>
      <c r="Z2" s="36"/>
      <c r="AA2" s="36"/>
      <c r="AB2" s="36"/>
      <c r="AC2" s="36"/>
    </row>
    <row r="3" spans="1:29" x14ac:dyDescent="0.25">
      <c r="A3">
        <f t="shared" ref="A3:A30" si="0">IF(B3="","",A2+1)</f>
        <v>1</v>
      </c>
      <c r="B3" t="s">
        <v>3129</v>
      </c>
      <c r="C3" t="s">
        <v>3130</v>
      </c>
      <c r="D3" s="204">
        <v>42367</v>
      </c>
      <c r="E3" t="s">
        <v>395</v>
      </c>
      <c r="F3" s="201">
        <v>200000000</v>
      </c>
      <c r="G3" s="202">
        <v>1.613263785</v>
      </c>
      <c r="H3" s="201">
        <v>322652757</v>
      </c>
      <c r="I3" t="s">
        <v>3131</v>
      </c>
      <c r="J3" s="203">
        <v>1.5623E-2</v>
      </c>
      <c r="K3" s="204">
        <v>48211</v>
      </c>
      <c r="L3" s="204">
        <v>48577</v>
      </c>
      <c r="M3" t="s">
        <v>3132</v>
      </c>
      <c r="N3">
        <f>IF(M3="","",(K3-'A. HTT General'!C$18)/365.25)</f>
        <v>6.7460643394934978</v>
      </c>
      <c r="O3">
        <f>IF(M3="","",(L3-'A. HTT General'!C$18)/365.25)</f>
        <v>7.7481177275838471</v>
      </c>
      <c r="P3">
        <f>SUMPRODUCT(H3:H30,N3:N30)/SUM(H3:H30)</f>
        <v>2.7240888296224699</v>
      </c>
      <c r="Q3" s="205">
        <f>SUMPRODUCT(H3:H30,O3:O30)/SUM(H3:H30)</f>
        <v>3.7236108453641985</v>
      </c>
    </row>
    <row r="4" spans="1:29" x14ac:dyDescent="0.25">
      <c r="A4">
        <f t="shared" si="0"/>
        <v>2</v>
      </c>
      <c r="B4" t="s">
        <v>3133</v>
      </c>
      <c r="C4" t="s">
        <v>3134</v>
      </c>
      <c r="D4" s="204">
        <v>44355</v>
      </c>
      <c r="E4" t="s">
        <v>395</v>
      </c>
      <c r="F4" s="210">
        <v>850000000</v>
      </c>
      <c r="G4" s="202">
        <v>1.67787</v>
      </c>
      <c r="H4" s="210">
        <v>1426189500</v>
      </c>
      <c r="I4" t="s">
        <v>3131</v>
      </c>
      <c r="J4" s="203">
        <v>1E-4</v>
      </c>
      <c r="K4" s="204">
        <v>46912</v>
      </c>
      <c r="L4" s="204">
        <v>47277</v>
      </c>
      <c r="M4" t="s">
        <v>3132</v>
      </c>
      <c r="N4">
        <f>IF(M4="","",(K4-'A. HTT General'!C$18)/365.25)</f>
        <v>3.1895961670088981</v>
      </c>
      <c r="O4">
        <f>IF(M4="","",(L4-'A. HTT General'!C$18)/365.25)</f>
        <v>4.1889117043121153</v>
      </c>
    </row>
    <row r="5" spans="1:29" x14ac:dyDescent="0.25">
      <c r="A5">
        <f t="shared" si="0"/>
        <v>3</v>
      </c>
      <c r="B5" t="s">
        <v>3135</v>
      </c>
      <c r="C5" t="s">
        <v>3136</v>
      </c>
      <c r="D5" s="204">
        <v>44756</v>
      </c>
      <c r="E5" t="s">
        <v>395</v>
      </c>
      <c r="F5" s="210">
        <v>750000000</v>
      </c>
      <c r="G5" s="202">
        <v>1.6487000000000001</v>
      </c>
      <c r="H5" s="210">
        <v>1236525000</v>
      </c>
      <c r="I5" t="s">
        <v>3131</v>
      </c>
      <c r="J5" s="203">
        <v>1.7770000000000001E-2</v>
      </c>
      <c r="K5" s="204">
        <v>46036</v>
      </c>
      <c r="L5" s="204">
        <v>46401</v>
      </c>
      <c r="M5" t="s">
        <v>3132</v>
      </c>
      <c r="N5">
        <f>IF(M5="","",(K5-'A. HTT General'!C$18)/365.25)</f>
        <v>0.79123887748117727</v>
      </c>
      <c r="O5">
        <f>IF(M5="","",(L5-'A. HTT General'!C$18)/365.25)</f>
        <v>1.7905544147843941</v>
      </c>
    </row>
    <row r="6" spans="1:29" x14ac:dyDescent="0.25">
      <c r="A6">
        <f>IF(B6="","",A5+1)</f>
        <v>4</v>
      </c>
      <c r="B6" t="s">
        <v>3137</v>
      </c>
      <c r="C6" t="s">
        <v>3138</v>
      </c>
      <c r="D6" s="204">
        <v>45005</v>
      </c>
      <c r="E6" t="s">
        <v>395</v>
      </c>
      <c r="F6" s="210">
        <v>750000000</v>
      </c>
      <c r="G6" s="202">
        <v>1.7239</v>
      </c>
      <c r="H6" s="210">
        <v>1292925000</v>
      </c>
      <c r="I6" t="s">
        <v>3131</v>
      </c>
      <c r="J6" s="203">
        <v>3.7499999999999999E-2</v>
      </c>
      <c r="K6" s="204">
        <v>46863</v>
      </c>
      <c r="L6" s="204">
        <v>47228</v>
      </c>
      <c r="M6" t="s">
        <v>3132</v>
      </c>
      <c r="N6">
        <f>IF(M6="","",(K6-'A. HTT General'!C$18)/365.25)</f>
        <v>3.055441478439425</v>
      </c>
      <c r="O6">
        <f>IF(M6="","",(L6-'A. HTT General'!C$18)/365.25)</f>
        <v>4.0547570157426422</v>
      </c>
    </row>
    <row r="7" spans="1:29" x14ac:dyDescent="0.25">
      <c r="A7" t="str">
        <f t="shared" si="0"/>
        <v/>
      </c>
      <c r="N7" t="str">
        <f>IF(M7="","",(K7-'A. HTT General'!C$18)/365.25)</f>
        <v/>
      </c>
      <c r="O7" t="str">
        <f>IF(M7="","",(L7-'A. HTT General'!C$18)/365.25)</f>
        <v/>
      </c>
    </row>
    <row r="8" spans="1:29" x14ac:dyDescent="0.25">
      <c r="A8" t="str">
        <f t="shared" si="0"/>
        <v/>
      </c>
      <c r="N8" t="str">
        <f>IF(M8="","",(K8-'A. HTT General'!C$18)/365.25)</f>
        <v/>
      </c>
      <c r="O8" t="str">
        <f>IF(M8="","",(L8-'A. HTT General'!C$18)/365.25)</f>
        <v/>
      </c>
    </row>
    <row r="9" spans="1:29" x14ac:dyDescent="0.25">
      <c r="A9" t="str">
        <f t="shared" si="0"/>
        <v/>
      </c>
      <c r="N9" t="str">
        <f>IF(M9="","",(K9-'A. HTT General'!C$18)/365.25)</f>
        <v/>
      </c>
      <c r="O9" t="str">
        <f>IF(M9="","",(L9-'A. HTT General'!C$18)/365.25)</f>
        <v/>
      </c>
    </row>
    <row r="10" spans="1:29" x14ac:dyDescent="0.25">
      <c r="A10" t="str">
        <f t="shared" si="0"/>
        <v/>
      </c>
      <c r="N10" t="str">
        <f>IF(M10="","",(K10-'A. HTT General'!C$18)/365.25)</f>
        <v/>
      </c>
      <c r="O10" t="str">
        <f>IF(M10="","",(L10-'A. HTT General'!C$18)/365.25)</f>
        <v/>
      </c>
    </row>
    <row r="11" spans="1:29" x14ac:dyDescent="0.25">
      <c r="A11" t="str">
        <f t="shared" si="0"/>
        <v/>
      </c>
      <c r="N11" t="str">
        <f>IF(M11="","",(K11-'A. HTT General'!C$18)/365.25)</f>
        <v/>
      </c>
      <c r="O11" t="str">
        <f>IF(M11="","",(L11-'A. HTT General'!C$18)/365.25)</f>
        <v/>
      </c>
    </row>
    <row r="12" spans="1:29" x14ac:dyDescent="0.25">
      <c r="A12" t="str">
        <f t="shared" si="0"/>
        <v/>
      </c>
      <c r="N12" t="str">
        <f>IF(M12="","",(K12-'A. HTT General'!C$18)/365.25)</f>
        <v/>
      </c>
      <c r="O12" t="str">
        <f>IF(M12="","",(L12-'A. HTT General'!C$18)/365.25)</f>
        <v/>
      </c>
    </row>
    <row r="13" spans="1:29" x14ac:dyDescent="0.25">
      <c r="A13" t="str">
        <f t="shared" si="0"/>
        <v/>
      </c>
      <c r="N13" t="str">
        <f>IF(M13="","",(K13-'A. HTT General'!C$18)/365.25)</f>
        <v/>
      </c>
      <c r="O13" t="str">
        <f>IF(M13="","",(L13-'A. HTT General'!C$18)/365.25)</f>
        <v/>
      </c>
    </row>
    <row r="14" spans="1:29" x14ac:dyDescent="0.25">
      <c r="A14" t="str">
        <f t="shared" si="0"/>
        <v/>
      </c>
      <c r="N14" t="str">
        <f>IF(M14="","",(K14-'A. HTT General'!C$18)/365.25)</f>
        <v/>
      </c>
      <c r="O14" t="str">
        <f>IF(M14="","",(L14-'A. HTT General'!C$18)/365.25)</f>
        <v/>
      </c>
    </row>
    <row r="15" spans="1:29" x14ac:dyDescent="0.25">
      <c r="A15" t="str">
        <f t="shared" si="0"/>
        <v/>
      </c>
      <c r="N15" t="str">
        <f>IF(M15="","",(K15-'A. HTT General'!C$18)/365.25)</f>
        <v/>
      </c>
      <c r="O15" t="str">
        <f>IF(M15="","",(L15-'A. HTT General'!C$18)/365.25)</f>
        <v/>
      </c>
    </row>
    <row r="16" spans="1:29" x14ac:dyDescent="0.25">
      <c r="A16" t="str">
        <f t="shared" si="0"/>
        <v/>
      </c>
      <c r="N16" t="str">
        <f>IF(M16="","",(K16-'A. HTT General'!C$18)/365.25)</f>
        <v/>
      </c>
      <c r="O16" t="str">
        <f>IF(M16="","",(L16-'A. HTT General'!C$18)/365.25)</f>
        <v/>
      </c>
    </row>
    <row r="17" spans="1:15" x14ac:dyDescent="0.25">
      <c r="A17" t="str">
        <f t="shared" si="0"/>
        <v/>
      </c>
      <c r="N17" t="str">
        <f>IF(M17="","",(K17-'A. HTT General'!C$18)/365.25)</f>
        <v/>
      </c>
      <c r="O17" t="str">
        <f>IF(M17="","",(L17-'A. HTT General'!C$18)/365.25)</f>
        <v/>
      </c>
    </row>
    <row r="18" spans="1:15" x14ac:dyDescent="0.25">
      <c r="A18" t="str">
        <f t="shared" si="0"/>
        <v/>
      </c>
      <c r="N18" t="str">
        <f>IF(M18="","",(K18-'A. HTT General'!C$18)/365.25)</f>
        <v/>
      </c>
      <c r="O18" t="str">
        <f>IF(M18="","",(L18-'A. HTT General'!C$18)/365.25)</f>
        <v/>
      </c>
    </row>
    <row r="19" spans="1:15" x14ac:dyDescent="0.25">
      <c r="A19" t="str">
        <f t="shared" si="0"/>
        <v/>
      </c>
      <c r="N19" t="str">
        <f>IF(M19="","",(K19-'A. HTT General'!C$18)/365.25)</f>
        <v/>
      </c>
      <c r="O19" t="str">
        <f>IF(M19="","",(L19-'A. HTT General'!C$18)/365.25)</f>
        <v/>
      </c>
    </row>
    <row r="20" spans="1:15" x14ac:dyDescent="0.25">
      <c r="A20" t="str">
        <f t="shared" si="0"/>
        <v/>
      </c>
      <c r="N20" t="str">
        <f>IF(M20="","",(K20-'A. HTT General'!C$18)/365.25)</f>
        <v/>
      </c>
      <c r="O20" t="str">
        <f>IF(M20="","",(L20-'A. HTT General'!C$18)/365.25)</f>
        <v/>
      </c>
    </row>
    <row r="21" spans="1:15" x14ac:dyDescent="0.25">
      <c r="A21" t="str">
        <f t="shared" si="0"/>
        <v/>
      </c>
      <c r="N21" t="str">
        <f>IF(M21="","",(K21-'A. HTT General'!C$18)/365.25)</f>
        <v/>
      </c>
      <c r="O21" t="str">
        <f>IF(M21="","",(L21-'A. HTT General'!C$18)/365.25)</f>
        <v/>
      </c>
    </row>
    <row r="22" spans="1:15" x14ac:dyDescent="0.25">
      <c r="A22" t="str">
        <f t="shared" si="0"/>
        <v/>
      </c>
      <c r="N22" t="str">
        <f>IF(M22="","",(K22-'A. HTT General'!C$18)/365.25)</f>
        <v/>
      </c>
      <c r="O22" t="str">
        <f>IF(M22="","",(L22-'A. HTT General'!C$18)/365.25)</f>
        <v/>
      </c>
    </row>
    <row r="23" spans="1:15" x14ac:dyDescent="0.25">
      <c r="A23" t="str">
        <f t="shared" si="0"/>
        <v/>
      </c>
      <c r="N23" t="str">
        <f>IF(M23="","",(K23-'A. HTT General'!C$18)/365.25)</f>
        <v/>
      </c>
      <c r="O23" t="str">
        <f>IF(M23="","",(L23-'A. HTT General'!C$18)/365.25)</f>
        <v/>
      </c>
    </row>
    <row r="24" spans="1:15" x14ac:dyDescent="0.25">
      <c r="A24" t="str">
        <f t="shared" si="0"/>
        <v/>
      </c>
      <c r="N24" t="str">
        <f>IF(M24="","",(K24-'A. HTT General'!C$18)/365.25)</f>
        <v/>
      </c>
      <c r="O24" t="str">
        <f>IF(M24="","",(L24-'A. HTT General'!C$18)/365.25)</f>
        <v/>
      </c>
    </row>
    <row r="25" spans="1:15" x14ac:dyDescent="0.25">
      <c r="A25" t="str">
        <f t="shared" si="0"/>
        <v/>
      </c>
      <c r="N25" t="str">
        <f>IF(M25="","",(K25-'A. HTT General'!C$18)/365.25)</f>
        <v/>
      </c>
      <c r="O25" t="str">
        <f>IF(M25="","",(L25-'A. HTT General'!C$18)/365.25)</f>
        <v/>
      </c>
    </row>
    <row r="26" spans="1:15" x14ac:dyDescent="0.25">
      <c r="A26" t="str">
        <f t="shared" si="0"/>
        <v/>
      </c>
      <c r="N26" t="str">
        <f>IF(M26="","",(K26-'A. HTT General'!C$18)/365.25)</f>
        <v/>
      </c>
      <c r="O26" t="str">
        <f>IF(M26="","",(L26-'A. HTT General'!C$18)/365.25)</f>
        <v/>
      </c>
    </row>
    <row r="27" spans="1:15" x14ac:dyDescent="0.25">
      <c r="A27" t="str">
        <f t="shared" si="0"/>
        <v/>
      </c>
      <c r="N27" t="str">
        <f>IF(M27="","",(K27-'A. HTT General'!C$18)/365.25)</f>
        <v/>
      </c>
      <c r="O27" t="str">
        <f>IF(M27="","",(L27-'A. HTT General'!C$18)/365.25)</f>
        <v/>
      </c>
    </row>
    <row r="28" spans="1:15" x14ac:dyDescent="0.25">
      <c r="A28" t="str">
        <f t="shared" si="0"/>
        <v/>
      </c>
      <c r="N28" t="str">
        <f>IF(M28="","",(K28-'A. HTT General'!C$18)/365.25)</f>
        <v/>
      </c>
      <c r="O28" t="str">
        <f>IF(M28="","",(L28-'A. HTT General'!C$18)/365.25)</f>
        <v/>
      </c>
    </row>
    <row r="29" spans="1:15" x14ac:dyDescent="0.25">
      <c r="A29" t="str">
        <f t="shared" si="0"/>
        <v/>
      </c>
      <c r="N29" t="str">
        <f>IF(M29="","",(K29-'A. HTT General'!C$18)/365.25)</f>
        <v/>
      </c>
      <c r="O29" t="str">
        <f>IF(M29="","",(L29-'A. HTT General'!C$18)/365.25)</f>
        <v/>
      </c>
    </row>
    <row r="30" spans="1:15" x14ac:dyDescent="0.25">
      <c r="A30" t="str">
        <f t="shared" si="0"/>
        <v/>
      </c>
      <c r="N30" t="str">
        <f>IF(M30="","",(K30-'A. HTT General'!C$18)/365.25)</f>
        <v/>
      </c>
      <c r="O30" t="str">
        <f>IF(M30="","",(L30-'A. HTT General'!C$18)/365.25)</f>
        <v/>
      </c>
    </row>
  </sheetData>
  <pageMargins left="0.7" right="0.7" top="0.75" bottom="0.75" header="0.3" footer="0.3"/>
  <headerFooter>
    <oddFooter>&amp;L_x000D_&amp;1#&amp;"Calibri"&amp;7&amp;K000000 Classification: PROTECTED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topLeftCell="A63" zoomScaleNormal="100" workbookViewId="0">
      <selection activeCell="A90" sqref="A90"/>
    </sheetView>
  </sheetViews>
  <sheetFormatPr defaultRowHeight="15" x14ac:dyDescent="0.25"/>
  <cols>
    <col min="1" max="1" width="13.28515625" style="18" customWidth="1"/>
    <col min="2" max="2" width="60.5703125" style="18" bestFit="1" customWidth="1"/>
    <col min="3" max="7" width="41" style="18" customWidth="1"/>
    <col min="8" max="8" width="7.28515625" style="18" customWidth="1"/>
    <col min="9" max="9" width="92" style="18" customWidth="1"/>
    <col min="10" max="11" width="47.7109375" style="18" customWidth="1"/>
  </cols>
  <sheetData>
    <row r="1" spans="1:11" x14ac:dyDescent="0.25">
      <c r="A1" s="406" t="s">
        <v>1925</v>
      </c>
      <c r="B1" s="406"/>
    </row>
    <row r="2" spans="1:11" ht="31.5" x14ac:dyDescent="0.25">
      <c r="A2" s="11" t="s">
        <v>1926</v>
      </c>
      <c r="B2" s="11"/>
      <c r="C2" s="12"/>
      <c r="D2" s="12"/>
      <c r="E2" s="12"/>
      <c r="F2" s="13" t="s">
        <v>3074</v>
      </c>
      <c r="G2" s="56"/>
      <c r="H2" s="12"/>
      <c r="I2" s="11"/>
      <c r="J2" s="12"/>
      <c r="K2" s="12"/>
    </row>
    <row r="3" spans="1:11" ht="15.75" thickBot="1" x14ac:dyDescent="0.3">
      <c r="A3" s="12"/>
      <c r="B3" s="14"/>
      <c r="C3" s="14"/>
      <c r="D3" s="12"/>
      <c r="E3" s="12"/>
      <c r="F3" s="12"/>
      <c r="G3" s="12"/>
      <c r="H3" s="12"/>
    </row>
    <row r="4" spans="1:11" ht="19.5" thickBot="1" x14ac:dyDescent="0.3">
      <c r="A4" s="15"/>
      <c r="B4" s="16" t="s">
        <v>237</v>
      </c>
      <c r="C4" s="17" t="s">
        <v>238</v>
      </c>
      <c r="D4" s="15"/>
      <c r="E4" s="15"/>
      <c r="F4" s="12"/>
      <c r="G4" s="12"/>
      <c r="H4" s="12"/>
      <c r="I4" s="26" t="s">
        <v>1927</v>
      </c>
      <c r="J4" s="104" t="s">
        <v>1904</v>
      </c>
    </row>
    <row r="5" spans="1:11" ht="15.75" thickBot="1" x14ac:dyDescent="0.3">
      <c r="H5" s="12"/>
      <c r="I5" s="108" t="s">
        <v>1906</v>
      </c>
      <c r="J5" s="18" t="s">
        <v>1907</v>
      </c>
    </row>
    <row r="6" spans="1:11" ht="18.75" x14ac:dyDescent="0.25">
      <c r="A6" s="19"/>
      <c r="B6" s="20" t="s">
        <v>1928</v>
      </c>
      <c r="C6" s="19"/>
      <c r="E6" s="21"/>
      <c r="F6" s="21"/>
      <c r="G6" s="21"/>
      <c r="H6" s="12"/>
      <c r="I6" s="108" t="s">
        <v>1909</v>
      </c>
      <c r="J6" s="18" t="s">
        <v>1910</v>
      </c>
    </row>
    <row r="7" spans="1:11" x14ac:dyDescent="0.25">
      <c r="B7" s="22" t="s">
        <v>1929</v>
      </c>
      <c r="H7" s="12"/>
      <c r="I7" s="108" t="s">
        <v>1912</v>
      </c>
      <c r="J7" s="18" t="s">
        <v>1913</v>
      </c>
    </row>
    <row r="8" spans="1:11" x14ac:dyDescent="0.25">
      <c r="B8" s="22" t="s">
        <v>1930</v>
      </c>
      <c r="H8" s="12"/>
      <c r="I8" s="108" t="s">
        <v>1931</v>
      </c>
      <c r="J8" s="18" t="s">
        <v>1932</v>
      </c>
    </row>
    <row r="9" spans="1:11" ht="15.75" thickBot="1" x14ac:dyDescent="0.3">
      <c r="B9" s="24" t="s">
        <v>1933</v>
      </c>
      <c r="H9" s="12"/>
    </row>
    <row r="10" spans="1:11" x14ac:dyDescent="0.25">
      <c r="B10" s="25"/>
      <c r="H10" s="12"/>
      <c r="I10" s="109" t="s">
        <v>1934</v>
      </c>
    </row>
    <row r="11" spans="1:11" x14ac:dyDescent="0.25">
      <c r="B11" s="25"/>
      <c r="H11" s="12"/>
      <c r="I11" s="109" t="s">
        <v>1935</v>
      </c>
    </row>
    <row r="12" spans="1:11" ht="37.5" x14ac:dyDescent="0.25">
      <c r="A12" s="26" t="s">
        <v>247</v>
      </c>
      <c r="B12" s="26" t="s">
        <v>1936</v>
      </c>
      <c r="C12" s="27"/>
      <c r="D12" s="27"/>
      <c r="E12" s="27"/>
      <c r="F12" s="27"/>
      <c r="G12" s="27"/>
      <c r="H12" s="12"/>
    </row>
    <row r="13" spans="1:11" x14ac:dyDescent="0.25">
      <c r="A13" s="36"/>
      <c r="B13" s="37" t="s">
        <v>1937</v>
      </c>
      <c r="C13" s="36" t="s">
        <v>1938</v>
      </c>
      <c r="D13" s="36" t="s">
        <v>1939</v>
      </c>
      <c r="E13" s="38"/>
      <c r="F13" s="39"/>
      <c r="G13" s="39"/>
      <c r="H13" s="12"/>
    </row>
    <row r="14" spans="1:11" x14ac:dyDescent="0.25">
      <c r="A14" s="18" t="s">
        <v>1940</v>
      </c>
      <c r="B14" s="32" t="s">
        <v>1941</v>
      </c>
      <c r="C14" s="110" t="s">
        <v>1942</v>
      </c>
      <c r="D14" s="110" t="s">
        <v>1942</v>
      </c>
      <c r="E14" s="21"/>
      <c r="F14" s="21"/>
      <c r="G14" s="21"/>
      <c r="H14" s="12"/>
    </row>
    <row r="15" spans="1:11" x14ac:dyDescent="0.25">
      <c r="A15" s="18" t="s">
        <v>1943</v>
      </c>
      <c r="B15" s="32" t="s">
        <v>694</v>
      </c>
      <c r="C15" s="18" t="s">
        <v>250</v>
      </c>
      <c r="D15" s="18" t="s">
        <v>250</v>
      </c>
      <c r="E15" s="21"/>
      <c r="F15" s="21"/>
      <c r="G15" s="21"/>
      <c r="H15" s="12"/>
    </row>
    <row r="16" spans="1:11" x14ac:dyDescent="0.25">
      <c r="A16" s="18" t="s">
        <v>1944</v>
      </c>
      <c r="B16" s="32" t="s">
        <v>1945</v>
      </c>
      <c r="C16" s="18" t="s">
        <v>250</v>
      </c>
      <c r="D16" s="18" t="s">
        <v>250</v>
      </c>
      <c r="E16" s="21"/>
      <c r="F16" s="21"/>
      <c r="G16" s="21"/>
      <c r="H16" s="12"/>
    </row>
    <row r="17" spans="1:8" x14ac:dyDescent="0.25">
      <c r="A17" s="18" t="s">
        <v>1946</v>
      </c>
      <c r="B17" s="32" t="s">
        <v>1947</v>
      </c>
      <c r="C17" s="18" t="s">
        <v>250</v>
      </c>
      <c r="D17" s="18" t="s">
        <v>250</v>
      </c>
      <c r="E17" s="21"/>
      <c r="F17" s="21"/>
      <c r="G17" s="21"/>
      <c r="H17" s="12"/>
    </row>
    <row r="18" spans="1:8" x14ac:dyDescent="0.25">
      <c r="A18" s="18" t="s">
        <v>1948</v>
      </c>
      <c r="B18" s="32" t="s">
        <v>1949</v>
      </c>
      <c r="C18" s="18" t="s">
        <v>250</v>
      </c>
      <c r="D18" s="18" t="s">
        <v>250</v>
      </c>
      <c r="E18" s="21"/>
      <c r="F18" s="21"/>
      <c r="G18" s="21"/>
      <c r="H18" s="12"/>
    </row>
    <row r="19" spans="1:8" x14ac:dyDescent="0.25">
      <c r="A19" s="18" t="s">
        <v>1950</v>
      </c>
      <c r="B19" s="32" t="s">
        <v>1951</v>
      </c>
      <c r="C19" s="18" t="s">
        <v>250</v>
      </c>
      <c r="D19" s="18" t="s">
        <v>250</v>
      </c>
      <c r="E19" s="21"/>
      <c r="F19" s="21"/>
      <c r="G19" s="21"/>
      <c r="H19" s="12"/>
    </row>
    <row r="20" spans="1:8" x14ac:dyDescent="0.25">
      <c r="A20" s="18" t="s">
        <v>1952</v>
      </c>
      <c r="B20" s="32" t="s">
        <v>1953</v>
      </c>
      <c r="C20" s="18" t="s">
        <v>250</v>
      </c>
      <c r="D20" s="18" t="s">
        <v>250</v>
      </c>
      <c r="E20" s="21"/>
      <c r="F20" s="21"/>
      <c r="G20" s="21"/>
      <c r="H20" s="12"/>
    </row>
    <row r="21" spans="1:8" x14ac:dyDescent="0.25">
      <c r="A21" s="18" t="s">
        <v>1954</v>
      </c>
      <c r="B21" s="32" t="s">
        <v>1955</v>
      </c>
      <c r="C21" s="18" t="s">
        <v>250</v>
      </c>
      <c r="D21" s="18" t="s">
        <v>250</v>
      </c>
      <c r="E21" s="21"/>
      <c r="F21" s="21"/>
      <c r="G21" s="21"/>
      <c r="H21" s="12"/>
    </row>
    <row r="22" spans="1:8" x14ac:dyDescent="0.25">
      <c r="A22" s="18" t="s">
        <v>1956</v>
      </c>
      <c r="B22" s="32" t="s">
        <v>1957</v>
      </c>
      <c r="C22" s="18" t="s">
        <v>250</v>
      </c>
      <c r="D22" s="18" t="s">
        <v>250</v>
      </c>
      <c r="E22" s="21"/>
      <c r="F22" s="21"/>
      <c r="G22" s="21"/>
      <c r="H22" s="12"/>
    </row>
    <row r="23" spans="1:8" x14ac:dyDescent="0.25">
      <c r="A23" s="18" t="s">
        <v>1958</v>
      </c>
      <c r="B23" s="32" t="s">
        <v>1959</v>
      </c>
      <c r="C23" s="18" t="s">
        <v>250</v>
      </c>
      <c r="D23" s="18" t="s">
        <v>250</v>
      </c>
      <c r="E23" s="21"/>
      <c r="F23" s="21"/>
      <c r="G23" s="21"/>
      <c r="H23" s="12"/>
    </row>
    <row r="24" spans="1:8" x14ac:dyDescent="0.25">
      <c r="A24" s="18" t="s">
        <v>1960</v>
      </c>
      <c r="B24" s="32" t="s">
        <v>1961</v>
      </c>
      <c r="C24" s="18" t="s">
        <v>250</v>
      </c>
      <c r="D24" s="18" t="s">
        <v>250</v>
      </c>
      <c r="E24" s="21"/>
      <c r="F24" s="21"/>
      <c r="G24" s="21"/>
      <c r="H24" s="12"/>
    </row>
    <row r="25" spans="1:8" x14ac:dyDescent="0.25">
      <c r="A25" s="18" t="s">
        <v>1962</v>
      </c>
      <c r="B25" s="30" t="s">
        <v>1963</v>
      </c>
      <c r="C25" s="18" t="s">
        <v>250</v>
      </c>
      <c r="D25" s="18" t="s">
        <v>250</v>
      </c>
      <c r="E25" s="21"/>
      <c r="F25" s="21"/>
      <c r="G25" s="21"/>
      <c r="H25" s="12"/>
    </row>
    <row r="26" spans="1:8" x14ac:dyDescent="0.25">
      <c r="A26" s="18" t="s">
        <v>1964</v>
      </c>
      <c r="B26" s="111"/>
      <c r="C26" s="34"/>
      <c r="D26" s="34"/>
      <c r="E26" s="21"/>
      <c r="F26" s="21"/>
      <c r="G26" s="21"/>
      <c r="H26" s="12"/>
    </row>
    <row r="27" spans="1:8" x14ac:dyDescent="0.25">
      <c r="A27" s="18" t="s">
        <v>1965</v>
      </c>
      <c r="B27" s="111"/>
      <c r="C27" s="34"/>
      <c r="D27" s="34"/>
      <c r="E27" s="21"/>
      <c r="F27" s="21"/>
      <c r="G27" s="21"/>
      <c r="H27" s="12"/>
    </row>
    <row r="28" spans="1:8" x14ac:dyDescent="0.25">
      <c r="A28" s="18" t="s">
        <v>1966</v>
      </c>
      <c r="B28" s="111"/>
      <c r="C28" s="34"/>
      <c r="D28" s="34"/>
      <c r="E28" s="21"/>
      <c r="F28" s="21"/>
      <c r="G28" s="21"/>
      <c r="H28" s="12"/>
    </row>
    <row r="29" spans="1:8" x14ac:dyDescent="0.25">
      <c r="A29" s="18" t="s">
        <v>1967</v>
      </c>
      <c r="B29" s="111"/>
      <c r="C29" s="34"/>
      <c r="D29" s="34"/>
      <c r="E29" s="21"/>
      <c r="F29" s="21"/>
      <c r="G29" s="21"/>
      <c r="H29" s="12"/>
    </row>
    <row r="30" spans="1:8" x14ac:dyDescent="0.25">
      <c r="A30" s="18" t="s">
        <v>1968</v>
      </c>
      <c r="B30" s="111"/>
      <c r="C30" s="34"/>
      <c r="D30" s="34"/>
      <c r="E30" s="21"/>
      <c r="F30" s="21"/>
      <c r="G30" s="21"/>
      <c r="H30" s="12"/>
    </row>
    <row r="31" spans="1:8" x14ac:dyDescent="0.25">
      <c r="A31" s="18" t="s">
        <v>1969</v>
      </c>
      <c r="B31" s="111"/>
      <c r="C31" s="34"/>
      <c r="D31" s="34"/>
      <c r="E31" s="21"/>
      <c r="F31" s="21"/>
      <c r="G31" s="21"/>
      <c r="H31" s="12"/>
    </row>
    <row r="32" spans="1:8" x14ac:dyDescent="0.25">
      <c r="A32" s="18" t="s">
        <v>1970</v>
      </c>
      <c r="B32" s="111"/>
      <c r="C32" s="34"/>
      <c r="D32" s="34"/>
      <c r="E32" s="21"/>
      <c r="F32" s="21"/>
      <c r="G32" s="21"/>
      <c r="H32" s="12"/>
    </row>
    <row r="33" spans="1:8" ht="18.75" x14ac:dyDescent="0.25">
      <c r="A33" s="27"/>
      <c r="B33" s="26" t="s">
        <v>1930</v>
      </c>
      <c r="C33" s="27"/>
      <c r="D33" s="27"/>
      <c r="E33" s="27"/>
      <c r="F33" s="27"/>
      <c r="G33" s="27"/>
      <c r="H33" s="12"/>
    </row>
    <row r="34" spans="1:8" x14ac:dyDescent="0.25">
      <c r="A34" s="36"/>
      <c r="B34" s="37" t="s">
        <v>1971</v>
      </c>
      <c r="C34" s="36" t="s">
        <v>1972</v>
      </c>
      <c r="D34" s="36" t="s">
        <v>1939</v>
      </c>
      <c r="E34" s="36" t="s">
        <v>1973</v>
      </c>
      <c r="F34" s="39"/>
      <c r="G34" s="39"/>
      <c r="H34" s="12"/>
    </row>
    <row r="35" spans="1:8" x14ac:dyDescent="0.25">
      <c r="A35" s="18" t="s">
        <v>1974</v>
      </c>
      <c r="B35" s="110" t="s">
        <v>1942</v>
      </c>
      <c r="C35" s="110" t="s">
        <v>1975</v>
      </c>
      <c r="D35" s="110" t="s">
        <v>1976</v>
      </c>
      <c r="E35" s="110" t="s">
        <v>1977</v>
      </c>
      <c r="F35" s="112"/>
      <c r="G35" s="112"/>
      <c r="H35" s="12"/>
    </row>
    <row r="36" spans="1:8" x14ac:dyDescent="0.25">
      <c r="A36" s="18" t="s">
        <v>1978</v>
      </c>
      <c r="B36" s="32" t="s">
        <v>1979</v>
      </c>
      <c r="C36" s="18" t="s">
        <v>250</v>
      </c>
      <c r="D36" s="18" t="s">
        <v>250</v>
      </c>
      <c r="E36" s="18" t="s">
        <v>250</v>
      </c>
      <c r="H36" s="12"/>
    </row>
    <row r="37" spans="1:8" x14ac:dyDescent="0.25">
      <c r="A37" s="18" t="s">
        <v>1980</v>
      </c>
      <c r="B37" s="32" t="s">
        <v>1981</v>
      </c>
      <c r="C37" s="18" t="s">
        <v>250</v>
      </c>
      <c r="D37" s="18" t="s">
        <v>250</v>
      </c>
      <c r="E37" s="18" t="s">
        <v>250</v>
      </c>
      <c r="H37" s="12"/>
    </row>
    <row r="38" spans="1:8" x14ac:dyDescent="0.25">
      <c r="A38" s="18" t="s">
        <v>1982</v>
      </c>
      <c r="B38" s="32" t="s">
        <v>1983</v>
      </c>
      <c r="C38" s="18" t="s">
        <v>250</v>
      </c>
      <c r="D38" s="18" t="s">
        <v>250</v>
      </c>
      <c r="E38" s="18" t="s">
        <v>250</v>
      </c>
      <c r="H38" s="12"/>
    </row>
    <row r="39" spans="1:8" x14ac:dyDescent="0.25">
      <c r="A39" s="18" t="s">
        <v>1984</v>
      </c>
      <c r="B39" s="32" t="s">
        <v>1985</v>
      </c>
      <c r="C39" s="18" t="s">
        <v>250</v>
      </c>
      <c r="D39" s="18" t="s">
        <v>250</v>
      </c>
      <c r="E39" s="18" t="s">
        <v>250</v>
      </c>
      <c r="H39" s="12"/>
    </row>
    <row r="40" spans="1:8" x14ac:dyDescent="0.25">
      <c r="A40" s="18" t="s">
        <v>1986</v>
      </c>
      <c r="B40" s="32" t="s">
        <v>1987</v>
      </c>
      <c r="C40" s="18" t="s">
        <v>250</v>
      </c>
      <c r="D40" s="18" t="s">
        <v>250</v>
      </c>
      <c r="E40" s="18" t="s">
        <v>250</v>
      </c>
      <c r="H40" s="12"/>
    </row>
    <row r="41" spans="1:8" x14ac:dyDescent="0.25">
      <c r="A41" s="18" t="s">
        <v>1988</v>
      </c>
      <c r="B41" s="32" t="s">
        <v>1989</v>
      </c>
      <c r="C41" s="18" t="s">
        <v>250</v>
      </c>
      <c r="D41" s="18" t="s">
        <v>250</v>
      </c>
      <c r="E41" s="18" t="s">
        <v>250</v>
      </c>
      <c r="H41" s="12"/>
    </row>
    <row r="42" spans="1:8" x14ac:dyDescent="0.25">
      <c r="A42" s="18" t="s">
        <v>1990</v>
      </c>
      <c r="B42" s="32" t="s">
        <v>1991</v>
      </c>
      <c r="C42" s="18" t="s">
        <v>250</v>
      </c>
      <c r="D42" s="18" t="s">
        <v>250</v>
      </c>
      <c r="E42" s="18" t="s">
        <v>250</v>
      </c>
      <c r="H42" s="12"/>
    </row>
    <row r="43" spans="1:8" x14ac:dyDescent="0.25">
      <c r="A43" s="18" t="s">
        <v>1992</v>
      </c>
      <c r="B43" s="32" t="s">
        <v>1993</v>
      </c>
      <c r="C43" s="18" t="s">
        <v>250</v>
      </c>
      <c r="D43" s="18" t="s">
        <v>250</v>
      </c>
      <c r="E43" s="18" t="s">
        <v>250</v>
      </c>
      <c r="H43" s="12"/>
    </row>
    <row r="44" spans="1:8" x14ac:dyDescent="0.25">
      <c r="A44" s="18" t="s">
        <v>1994</v>
      </c>
      <c r="B44" s="32" t="s">
        <v>1995</v>
      </c>
      <c r="C44" s="18" t="s">
        <v>250</v>
      </c>
      <c r="D44" s="18" t="s">
        <v>250</v>
      </c>
      <c r="E44" s="18" t="s">
        <v>250</v>
      </c>
      <c r="H44" s="12"/>
    </row>
    <row r="45" spans="1:8" x14ac:dyDescent="0.25">
      <c r="A45" s="18" t="s">
        <v>1996</v>
      </c>
      <c r="B45" s="32" t="s">
        <v>1997</v>
      </c>
      <c r="C45" s="18" t="s">
        <v>250</v>
      </c>
      <c r="D45" s="18" t="s">
        <v>250</v>
      </c>
      <c r="E45" s="18" t="s">
        <v>250</v>
      </c>
      <c r="H45" s="12"/>
    </row>
    <row r="46" spans="1:8" x14ac:dyDescent="0.25">
      <c r="A46" s="18" t="s">
        <v>1998</v>
      </c>
      <c r="B46" s="32" t="s">
        <v>1999</v>
      </c>
      <c r="C46" s="18" t="s">
        <v>250</v>
      </c>
      <c r="D46" s="18" t="s">
        <v>250</v>
      </c>
      <c r="E46" s="18" t="s">
        <v>250</v>
      </c>
      <c r="H46" s="12"/>
    </row>
    <row r="47" spans="1:8" x14ac:dyDescent="0.25">
      <c r="A47" s="18" t="s">
        <v>2000</v>
      </c>
      <c r="B47" s="32" t="s">
        <v>2001</v>
      </c>
      <c r="C47" s="18" t="s">
        <v>250</v>
      </c>
      <c r="D47" s="18" t="s">
        <v>250</v>
      </c>
      <c r="E47" s="18" t="s">
        <v>250</v>
      </c>
      <c r="H47" s="12"/>
    </row>
    <row r="48" spans="1:8" x14ac:dyDescent="0.25">
      <c r="A48" s="18" t="s">
        <v>2002</v>
      </c>
      <c r="B48" s="32" t="s">
        <v>2003</v>
      </c>
      <c r="C48" s="18" t="s">
        <v>250</v>
      </c>
      <c r="D48" s="18" t="s">
        <v>250</v>
      </c>
      <c r="E48" s="18" t="s">
        <v>250</v>
      </c>
      <c r="H48" s="12"/>
    </row>
    <row r="49" spans="1:8" x14ac:dyDescent="0.25">
      <c r="A49" s="18" t="s">
        <v>2004</v>
      </c>
      <c r="B49" s="32" t="s">
        <v>2005</v>
      </c>
      <c r="C49" s="18" t="s">
        <v>250</v>
      </c>
      <c r="D49" s="18" t="s">
        <v>250</v>
      </c>
      <c r="E49" s="18" t="s">
        <v>250</v>
      </c>
      <c r="H49" s="12"/>
    </row>
    <row r="50" spans="1:8" x14ac:dyDescent="0.25">
      <c r="A50" s="18" t="s">
        <v>2006</v>
      </c>
      <c r="B50" s="32" t="s">
        <v>2007</v>
      </c>
      <c r="C50" s="18" t="s">
        <v>250</v>
      </c>
      <c r="D50" s="18" t="s">
        <v>250</v>
      </c>
      <c r="E50" s="18" t="s">
        <v>250</v>
      </c>
      <c r="H50" s="12"/>
    </row>
    <row r="51" spans="1:8" x14ac:dyDescent="0.25">
      <c r="A51" s="18" t="s">
        <v>2008</v>
      </c>
      <c r="B51" s="32" t="s">
        <v>2009</v>
      </c>
      <c r="C51" s="18" t="s">
        <v>250</v>
      </c>
      <c r="D51" s="18" t="s">
        <v>250</v>
      </c>
      <c r="E51" s="18" t="s">
        <v>250</v>
      </c>
      <c r="H51" s="12"/>
    </row>
    <row r="52" spans="1:8" x14ac:dyDescent="0.25">
      <c r="A52" s="18" t="s">
        <v>2010</v>
      </c>
      <c r="B52" s="32" t="s">
        <v>2011</v>
      </c>
      <c r="C52" s="18" t="s">
        <v>250</v>
      </c>
      <c r="D52" s="18" t="s">
        <v>250</v>
      </c>
      <c r="E52" s="18" t="s">
        <v>250</v>
      </c>
      <c r="H52" s="12"/>
    </row>
    <row r="53" spans="1:8" x14ac:dyDescent="0.25">
      <c r="A53" s="18" t="s">
        <v>2012</v>
      </c>
      <c r="B53" s="32" t="s">
        <v>2013</v>
      </c>
      <c r="C53" s="18" t="s">
        <v>250</v>
      </c>
      <c r="D53" s="18" t="s">
        <v>250</v>
      </c>
      <c r="E53" s="18" t="s">
        <v>250</v>
      </c>
      <c r="H53" s="12"/>
    </row>
    <row r="54" spans="1:8" x14ac:dyDescent="0.25">
      <c r="A54" s="18" t="s">
        <v>2014</v>
      </c>
      <c r="B54" s="32" t="s">
        <v>2015</v>
      </c>
      <c r="C54" s="18" t="s">
        <v>250</v>
      </c>
      <c r="D54" s="18" t="s">
        <v>250</v>
      </c>
      <c r="E54" s="18" t="s">
        <v>250</v>
      </c>
      <c r="H54" s="12"/>
    </row>
    <row r="55" spans="1:8" x14ac:dyDescent="0.25">
      <c r="A55" s="18" t="s">
        <v>2016</v>
      </c>
      <c r="B55" s="32" t="s">
        <v>2017</v>
      </c>
      <c r="C55" s="18" t="s">
        <v>250</v>
      </c>
      <c r="D55" s="18" t="s">
        <v>250</v>
      </c>
      <c r="E55" s="18" t="s">
        <v>250</v>
      </c>
      <c r="H55" s="12"/>
    </row>
    <row r="56" spans="1:8" x14ac:dyDescent="0.25">
      <c r="A56" s="18" t="s">
        <v>2018</v>
      </c>
      <c r="B56" s="32" t="s">
        <v>2019</v>
      </c>
      <c r="C56" s="18" t="s">
        <v>250</v>
      </c>
      <c r="D56" s="18" t="s">
        <v>250</v>
      </c>
      <c r="E56" s="18" t="s">
        <v>250</v>
      </c>
      <c r="H56" s="12"/>
    </row>
    <row r="57" spans="1:8" x14ac:dyDescent="0.25">
      <c r="A57" s="18" t="s">
        <v>2020</v>
      </c>
      <c r="B57" s="32" t="s">
        <v>2021</v>
      </c>
      <c r="C57" s="18" t="s">
        <v>250</v>
      </c>
      <c r="D57" s="18" t="s">
        <v>250</v>
      </c>
      <c r="E57" s="18" t="s">
        <v>250</v>
      </c>
      <c r="H57" s="12"/>
    </row>
    <row r="58" spans="1:8" x14ac:dyDescent="0.25">
      <c r="A58" s="18" t="s">
        <v>2022</v>
      </c>
      <c r="B58" s="32" t="s">
        <v>2023</v>
      </c>
      <c r="C58" s="18" t="s">
        <v>250</v>
      </c>
      <c r="D58" s="18" t="s">
        <v>250</v>
      </c>
      <c r="E58" s="18" t="s">
        <v>250</v>
      </c>
      <c r="H58" s="12"/>
    </row>
    <row r="59" spans="1:8" x14ac:dyDescent="0.25">
      <c r="A59" s="18" t="s">
        <v>2024</v>
      </c>
      <c r="B59" s="32" t="s">
        <v>2025</v>
      </c>
      <c r="C59" s="18" t="s">
        <v>250</v>
      </c>
      <c r="D59" s="18" t="s">
        <v>250</v>
      </c>
      <c r="E59" s="18" t="s">
        <v>250</v>
      </c>
      <c r="H59" s="12"/>
    </row>
    <row r="60" spans="1:8" x14ac:dyDescent="0.25">
      <c r="A60" s="18" t="s">
        <v>2026</v>
      </c>
      <c r="B60" s="32"/>
      <c r="E60" s="32"/>
      <c r="F60" s="32"/>
      <c r="G60" s="32"/>
      <c r="H60" s="12"/>
    </row>
    <row r="61" spans="1:8" x14ac:dyDescent="0.25">
      <c r="A61" s="18" t="s">
        <v>2027</v>
      </c>
      <c r="B61" s="32"/>
      <c r="E61" s="32"/>
      <c r="F61" s="32"/>
      <c r="G61" s="32"/>
      <c r="H61" s="12"/>
    </row>
    <row r="62" spans="1:8" x14ac:dyDescent="0.25">
      <c r="A62" s="18" t="s">
        <v>2028</v>
      </c>
      <c r="B62" s="32"/>
      <c r="E62" s="32"/>
      <c r="F62" s="32"/>
      <c r="G62" s="32"/>
      <c r="H62" s="12"/>
    </row>
    <row r="63" spans="1:8" x14ac:dyDescent="0.25">
      <c r="A63" s="18" t="s">
        <v>2029</v>
      </c>
      <c r="B63" s="32"/>
      <c r="E63" s="32"/>
      <c r="F63" s="32"/>
      <c r="G63" s="32"/>
      <c r="H63" s="12"/>
    </row>
    <row r="64" spans="1:8" x14ac:dyDescent="0.25">
      <c r="A64" s="18" t="s">
        <v>2030</v>
      </c>
      <c r="B64" s="32"/>
      <c r="E64" s="32"/>
      <c r="F64" s="32"/>
      <c r="G64" s="32"/>
      <c r="H64" s="12"/>
    </row>
    <row r="65" spans="1:11" x14ac:dyDescent="0.25">
      <c r="A65" s="18" t="s">
        <v>2031</v>
      </c>
      <c r="B65" s="32"/>
      <c r="E65" s="32"/>
      <c r="F65" s="32"/>
      <c r="G65" s="32"/>
      <c r="H65" s="12"/>
    </row>
    <row r="66" spans="1:11" x14ac:dyDescent="0.25">
      <c r="A66" s="18" t="s">
        <v>2032</v>
      </c>
      <c r="B66" s="32"/>
      <c r="E66" s="32"/>
      <c r="F66" s="32"/>
      <c r="G66" s="32"/>
      <c r="H66" s="12"/>
    </row>
    <row r="67" spans="1:11" x14ac:dyDescent="0.25">
      <c r="A67" s="18" t="s">
        <v>2033</v>
      </c>
      <c r="B67" s="32"/>
      <c r="E67" s="32"/>
      <c r="F67" s="32"/>
      <c r="G67" s="32"/>
      <c r="H67" s="12"/>
    </row>
    <row r="68" spans="1:11" x14ac:dyDescent="0.25">
      <c r="A68" s="18" t="s">
        <v>2034</v>
      </c>
      <c r="B68" s="32"/>
      <c r="E68" s="32"/>
      <c r="F68" s="32"/>
      <c r="G68" s="32"/>
      <c r="H68" s="12"/>
    </row>
    <row r="69" spans="1:11" x14ac:dyDescent="0.25">
      <c r="A69" s="18" t="s">
        <v>2035</v>
      </c>
      <c r="B69" s="32"/>
      <c r="E69" s="32"/>
      <c r="F69" s="32"/>
      <c r="G69" s="32"/>
      <c r="H69" s="12"/>
    </row>
    <row r="70" spans="1:11" x14ac:dyDescent="0.25">
      <c r="A70" s="18" t="s">
        <v>2036</v>
      </c>
      <c r="B70" s="32"/>
      <c r="E70" s="32"/>
      <c r="F70" s="32"/>
      <c r="G70" s="32"/>
      <c r="H70" s="12"/>
    </row>
    <row r="71" spans="1:11" x14ac:dyDescent="0.25">
      <c r="A71" s="18" t="s">
        <v>2037</v>
      </c>
      <c r="B71" s="32"/>
      <c r="E71" s="32"/>
      <c r="F71" s="32"/>
      <c r="G71" s="32"/>
      <c r="H71" s="12"/>
    </row>
    <row r="72" spans="1:11" x14ac:dyDescent="0.25">
      <c r="A72" s="18" t="s">
        <v>2038</v>
      </c>
      <c r="B72" s="32"/>
      <c r="E72" s="32"/>
      <c r="F72" s="32"/>
      <c r="G72" s="32"/>
      <c r="H72" s="12"/>
    </row>
    <row r="73" spans="1:11" ht="18.75" x14ac:dyDescent="0.25">
      <c r="A73" s="27"/>
      <c r="B73" s="26" t="s">
        <v>1933</v>
      </c>
      <c r="C73" s="27"/>
      <c r="D73" s="27"/>
      <c r="E73" s="27"/>
      <c r="F73" s="27"/>
      <c r="G73" s="27"/>
      <c r="H73" s="12"/>
    </row>
    <row r="74" spans="1:11" x14ac:dyDescent="0.25">
      <c r="A74" s="36"/>
      <c r="B74" s="37" t="s">
        <v>1454</v>
      </c>
      <c r="C74" s="36" t="s">
        <v>2039</v>
      </c>
      <c r="D74" s="36"/>
      <c r="E74" s="39"/>
      <c r="F74" s="39"/>
      <c r="G74" s="39"/>
      <c r="H74" s="42"/>
      <c r="I74" s="42"/>
      <c r="J74" s="42"/>
      <c r="K74" s="42"/>
    </row>
    <row r="75" spans="1:11" x14ac:dyDescent="0.25">
      <c r="A75" s="18" t="s">
        <v>2040</v>
      </c>
      <c r="B75" s="18" t="s">
        <v>2792</v>
      </c>
      <c r="C75" s="18" t="s">
        <v>250</v>
      </c>
      <c r="H75" s="12"/>
    </row>
    <row r="76" spans="1:11" x14ac:dyDescent="0.25">
      <c r="A76" s="18" t="s">
        <v>2041</v>
      </c>
      <c r="B76" s="18" t="s">
        <v>2793</v>
      </c>
      <c r="C76" s="18" t="s">
        <v>250</v>
      </c>
      <c r="H76" s="12"/>
    </row>
    <row r="77" spans="1:11" x14ac:dyDescent="0.25">
      <c r="A77" s="18" t="s">
        <v>2042</v>
      </c>
      <c r="H77" s="12"/>
    </row>
    <row r="78" spans="1:11" x14ac:dyDescent="0.25">
      <c r="A78" s="18" t="s">
        <v>2043</v>
      </c>
      <c r="H78" s="12"/>
    </row>
    <row r="79" spans="1:11" x14ac:dyDescent="0.25">
      <c r="A79" s="18" t="s">
        <v>2044</v>
      </c>
      <c r="H79" s="12"/>
    </row>
    <row r="80" spans="1:11" x14ac:dyDescent="0.25">
      <c r="A80" s="18" t="s">
        <v>2045</v>
      </c>
      <c r="H80" s="12"/>
    </row>
    <row r="81" spans="1:8" x14ac:dyDescent="0.25">
      <c r="A81" s="36"/>
      <c r="B81" s="37" t="s">
        <v>2046</v>
      </c>
      <c r="C81" s="36" t="s">
        <v>792</v>
      </c>
      <c r="D81" s="36" t="s">
        <v>793</v>
      </c>
      <c r="E81" s="39" t="s">
        <v>1466</v>
      </c>
      <c r="F81" s="39" t="s">
        <v>1651</v>
      </c>
      <c r="G81" s="39" t="s">
        <v>2047</v>
      </c>
      <c r="H81" s="12"/>
    </row>
    <row r="82" spans="1:8" x14ac:dyDescent="0.25">
      <c r="A82" s="18" t="s">
        <v>2048</v>
      </c>
      <c r="B82" s="18" t="s">
        <v>2049</v>
      </c>
      <c r="C82" s="18" t="s">
        <v>250</v>
      </c>
      <c r="D82" s="18" t="s">
        <v>250</v>
      </c>
      <c r="E82" s="18" t="s">
        <v>250</v>
      </c>
      <c r="F82" s="18" t="s">
        <v>250</v>
      </c>
      <c r="G82" s="18" t="s">
        <v>250</v>
      </c>
      <c r="H82" s="12"/>
    </row>
    <row r="83" spans="1:8" x14ac:dyDescent="0.25">
      <c r="A83" s="18" t="s">
        <v>2050</v>
      </c>
      <c r="B83" s="18" t="s">
        <v>2051</v>
      </c>
      <c r="C83" s="18" t="s">
        <v>250</v>
      </c>
      <c r="D83" s="18" t="s">
        <v>250</v>
      </c>
      <c r="E83" s="18" t="s">
        <v>250</v>
      </c>
      <c r="F83" s="18" t="s">
        <v>250</v>
      </c>
      <c r="G83" s="18" t="s">
        <v>250</v>
      </c>
      <c r="H83" s="12"/>
    </row>
    <row r="84" spans="1:8" x14ac:dyDescent="0.25">
      <c r="A84" s="18" t="s">
        <v>2052</v>
      </c>
      <c r="B84" s="18" t="s">
        <v>2053</v>
      </c>
      <c r="C84" s="18" t="s">
        <v>250</v>
      </c>
      <c r="D84" s="18" t="s">
        <v>250</v>
      </c>
      <c r="E84" s="18" t="s">
        <v>250</v>
      </c>
      <c r="F84" s="18" t="s">
        <v>250</v>
      </c>
      <c r="G84" s="18" t="s">
        <v>250</v>
      </c>
      <c r="H84" s="12"/>
    </row>
    <row r="85" spans="1:8" x14ac:dyDescent="0.25">
      <c r="A85" s="18" t="s">
        <v>2054</v>
      </c>
      <c r="B85" s="18" t="s">
        <v>2055</v>
      </c>
      <c r="C85" s="18" t="s">
        <v>250</v>
      </c>
      <c r="D85" s="18" t="s">
        <v>250</v>
      </c>
      <c r="E85" s="18" t="s">
        <v>250</v>
      </c>
      <c r="F85" s="18" t="s">
        <v>250</v>
      </c>
      <c r="G85" s="18" t="s">
        <v>250</v>
      </c>
      <c r="H85" s="12"/>
    </row>
    <row r="86" spans="1:8" x14ac:dyDescent="0.25">
      <c r="A86" s="18" t="s">
        <v>2056</v>
      </c>
      <c r="B86" s="18" t="s">
        <v>2057</v>
      </c>
      <c r="C86" s="18" t="s">
        <v>250</v>
      </c>
      <c r="D86" s="18" t="s">
        <v>250</v>
      </c>
      <c r="E86" s="18" t="s">
        <v>250</v>
      </c>
      <c r="F86" s="18" t="s">
        <v>250</v>
      </c>
      <c r="G86" s="18" t="s">
        <v>250</v>
      </c>
      <c r="H86" s="12"/>
    </row>
    <row r="87" spans="1:8" x14ac:dyDescent="0.25">
      <c r="A87" s="18" t="s">
        <v>2058</v>
      </c>
      <c r="H87" s="12"/>
    </row>
    <row r="88" spans="1:8" x14ac:dyDescent="0.25">
      <c r="A88" s="18" t="s">
        <v>2059</v>
      </c>
      <c r="H88" s="12"/>
    </row>
    <row r="89" spans="1:8" x14ac:dyDescent="0.25">
      <c r="A89" s="18" t="s">
        <v>2060</v>
      </c>
      <c r="H89" s="12"/>
    </row>
    <row r="90" spans="1:8" x14ac:dyDescent="0.25">
      <c r="A90" s="18" t="s">
        <v>2061</v>
      </c>
      <c r="H90" s="12"/>
    </row>
    <row r="91" spans="1:8" x14ac:dyDescent="0.25">
      <c r="H91" s="12"/>
    </row>
    <row r="92" spans="1:8" x14ac:dyDescent="0.25">
      <c r="H92" s="12"/>
    </row>
    <row r="93" spans="1:8" x14ac:dyDescent="0.25">
      <c r="H93" s="12"/>
    </row>
    <row r="94" spans="1:8" x14ac:dyDescent="0.25">
      <c r="H94" s="12"/>
    </row>
    <row r="95" spans="1:8" x14ac:dyDescent="0.25">
      <c r="H95" s="12"/>
    </row>
    <row r="96" spans="1:8" x14ac:dyDescent="0.25">
      <c r="H96" s="12"/>
    </row>
    <row r="97" spans="8:8" x14ac:dyDescent="0.25">
      <c r="H97" s="12"/>
    </row>
    <row r="98" spans="8:8" x14ac:dyDescent="0.25">
      <c r="H98" s="12"/>
    </row>
    <row r="99" spans="8:8" x14ac:dyDescent="0.25">
      <c r="H99" s="12"/>
    </row>
    <row r="100" spans="8:8" x14ac:dyDescent="0.25">
      <c r="H100" s="12"/>
    </row>
    <row r="101" spans="8:8" x14ac:dyDescent="0.25">
      <c r="H101" s="12"/>
    </row>
    <row r="102" spans="8:8" x14ac:dyDescent="0.25">
      <c r="H102" s="12"/>
    </row>
    <row r="103" spans="8:8" x14ac:dyDescent="0.25">
      <c r="H103" s="12"/>
    </row>
    <row r="104" spans="8:8" x14ac:dyDescent="0.25">
      <c r="H104" s="12"/>
    </row>
    <row r="105" spans="8:8" x14ac:dyDescent="0.25">
      <c r="H105" s="12"/>
    </row>
    <row r="106" spans="8:8" x14ac:dyDescent="0.25">
      <c r="H106" s="12"/>
    </row>
    <row r="107" spans="8:8" x14ac:dyDescent="0.25">
      <c r="H107" s="12"/>
    </row>
    <row r="108" spans="8:8" x14ac:dyDescent="0.25">
      <c r="H108" s="12"/>
    </row>
    <row r="109" spans="8:8" x14ac:dyDescent="0.25">
      <c r="H109" s="12"/>
    </row>
    <row r="110" spans="8:8" x14ac:dyDescent="0.25">
      <c r="H110" s="12"/>
    </row>
    <row r="111" spans="8:8" x14ac:dyDescent="0.25">
      <c r="H111" s="12"/>
    </row>
    <row r="112" spans="8:8" x14ac:dyDescent="0.25">
      <c r="H112" s="12"/>
    </row>
  </sheetData>
  <protectedRanges>
    <protectedRange sqref="C4 B35:E72 B77:B80 B87:B90 C75:C80 C82:G90 C14:D25" name="Optional ECBECAIs"/>
  </protectedRanges>
  <mergeCells count="1">
    <mergeCell ref="A1:B1"/>
  </mergeCells>
  <pageMargins left="0.7" right="0.7" top="0.75" bottom="0.75" header="0.3" footer="0.3"/>
  <headerFooter>
    <oddFooter>&amp;L_x000D_&amp;1#&amp;"Calibri"&amp;7&amp;K000000 Classification: PROTECTED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topLeftCell="A615" zoomScale="80" zoomScaleNormal="80" workbookViewId="0">
      <selection activeCell="F2" sqref="F2"/>
    </sheetView>
  </sheetViews>
  <sheetFormatPr defaultRowHeight="15" x14ac:dyDescent="0.25"/>
  <cols>
    <col min="1" max="1" width="14.85546875" style="69" customWidth="1"/>
    <col min="2" max="2" width="60.5703125" style="69" bestFit="1" customWidth="1"/>
    <col min="3" max="7" width="41" style="69" customWidth="1"/>
    <col min="8" max="9" width="9.140625" style="69"/>
  </cols>
  <sheetData>
    <row r="1" spans="1:7" ht="31.5" x14ac:dyDescent="0.25">
      <c r="A1" s="11" t="s">
        <v>2062</v>
      </c>
      <c r="B1" s="11"/>
      <c r="C1" s="12"/>
      <c r="D1" s="12"/>
      <c r="E1" s="12"/>
      <c r="F1" s="13" t="s">
        <v>3074</v>
      </c>
      <c r="G1" s="56"/>
    </row>
    <row r="2" spans="1:7" ht="15.75" thickBot="1" x14ac:dyDescent="0.3">
      <c r="A2" s="12"/>
      <c r="B2" s="14"/>
      <c r="C2" s="14"/>
      <c r="D2" s="12"/>
      <c r="E2" s="12"/>
      <c r="F2" s="12"/>
      <c r="G2" s="12"/>
    </row>
    <row r="3" spans="1:7" ht="19.5" thickBot="1" x14ac:dyDescent="0.3">
      <c r="A3" s="15"/>
      <c r="B3" s="16" t="s">
        <v>237</v>
      </c>
      <c r="C3" s="76" t="s">
        <v>238</v>
      </c>
      <c r="D3" s="15"/>
      <c r="E3" s="15"/>
      <c r="F3" s="12"/>
      <c r="G3" s="12"/>
    </row>
    <row r="4" spans="1:7" x14ac:dyDescent="0.25">
      <c r="A4" s="18"/>
      <c r="B4" s="18"/>
      <c r="C4" s="18"/>
      <c r="D4" s="18"/>
      <c r="E4" s="18"/>
      <c r="F4" s="18"/>
      <c r="G4" s="18"/>
    </row>
    <row r="5" spans="1:7" ht="18.75" x14ac:dyDescent="0.25">
      <c r="A5" s="19"/>
      <c r="B5" s="212" t="s">
        <v>2063</v>
      </c>
      <c r="C5" s="213"/>
      <c r="D5" s="18"/>
      <c r="E5" s="21"/>
      <c r="F5" s="21"/>
      <c r="G5" s="21"/>
    </row>
    <row r="6" spans="1:7" x14ac:dyDescent="0.25">
      <c r="A6" s="113"/>
      <c r="B6" s="214" t="s">
        <v>2064</v>
      </c>
      <c r="C6" s="215"/>
      <c r="D6" s="114"/>
      <c r="E6" s="18"/>
      <c r="F6" s="18"/>
      <c r="G6" s="18"/>
    </row>
    <row r="7" spans="1:7" ht="14.45" customHeight="1" x14ac:dyDescent="0.25">
      <c r="A7" s="18"/>
      <c r="B7" s="214" t="s">
        <v>2065</v>
      </c>
      <c r="C7" s="215"/>
      <c r="D7" s="114"/>
      <c r="E7" s="18"/>
      <c r="F7" s="18"/>
      <c r="G7" s="18"/>
    </row>
    <row r="8" spans="1:7" x14ac:dyDescent="0.25">
      <c r="A8" s="18"/>
      <c r="B8" s="216" t="s">
        <v>2066</v>
      </c>
      <c r="C8" s="217"/>
      <c r="D8" s="114"/>
      <c r="E8" s="18"/>
      <c r="F8" s="18"/>
      <c r="G8" s="18"/>
    </row>
    <row r="9" spans="1:7" ht="15.75" thickBot="1" x14ac:dyDescent="0.3">
      <c r="A9" s="18"/>
      <c r="B9" s="218" t="s">
        <v>2067</v>
      </c>
      <c r="C9" s="219"/>
      <c r="D9" s="18"/>
      <c r="E9" s="18"/>
      <c r="F9" s="18"/>
      <c r="G9" s="18"/>
    </row>
    <row r="10" spans="1:7" x14ac:dyDescent="0.25">
      <c r="A10" s="18"/>
      <c r="B10" s="115"/>
      <c r="C10" s="116"/>
      <c r="D10" s="18"/>
      <c r="E10" s="18"/>
      <c r="F10" s="18"/>
      <c r="G10" s="18"/>
    </row>
    <row r="11" spans="1:7" x14ac:dyDescent="0.25">
      <c r="A11" s="18"/>
      <c r="B11" s="25"/>
      <c r="C11" s="18"/>
      <c r="D11" s="18"/>
      <c r="E11" s="18"/>
      <c r="F11" s="18"/>
      <c r="G11" s="18"/>
    </row>
    <row r="12" spans="1:7" x14ac:dyDescent="0.25">
      <c r="A12" s="18"/>
      <c r="B12" s="25"/>
      <c r="C12" s="18"/>
      <c r="D12" s="18"/>
      <c r="E12" s="18"/>
      <c r="F12" s="18"/>
      <c r="G12" s="18"/>
    </row>
    <row r="13" spans="1:7" ht="18.600000000000001" customHeight="1" x14ac:dyDescent="0.25">
      <c r="A13" s="26"/>
      <c r="B13" s="26" t="s">
        <v>2064</v>
      </c>
      <c r="C13" s="26"/>
      <c r="D13" s="26"/>
      <c r="E13" s="26"/>
      <c r="F13" s="26"/>
      <c r="G13" s="26"/>
    </row>
    <row r="14" spans="1:7" x14ac:dyDescent="0.25">
      <c r="A14" s="36"/>
      <c r="B14" s="36" t="s">
        <v>2068</v>
      </c>
      <c r="C14" s="36" t="s">
        <v>279</v>
      </c>
      <c r="D14" s="36" t="s">
        <v>2069</v>
      </c>
      <c r="E14" s="36"/>
      <c r="F14" s="36" t="s">
        <v>2070</v>
      </c>
      <c r="G14" s="36" t="s">
        <v>2071</v>
      </c>
    </row>
    <row r="15" spans="1:7" x14ac:dyDescent="0.25">
      <c r="A15" s="18" t="s">
        <v>2072</v>
      </c>
      <c r="B15" s="68" t="s">
        <v>2073</v>
      </c>
      <c r="C15" s="117" t="s">
        <v>250</v>
      </c>
      <c r="D15" s="118" t="s">
        <v>250</v>
      </c>
      <c r="F15" s="46"/>
      <c r="G15" s="46"/>
    </row>
    <row r="16" spans="1:7" x14ac:dyDescent="0.25">
      <c r="A16" s="18" t="s">
        <v>2074</v>
      </c>
      <c r="B16" s="32" t="s">
        <v>2075</v>
      </c>
      <c r="C16" s="117" t="s">
        <v>250</v>
      </c>
      <c r="D16" s="118" t="s">
        <v>250</v>
      </c>
      <c r="F16" s="46"/>
      <c r="G16" s="46"/>
    </row>
    <row r="17" spans="1:7" x14ac:dyDescent="0.25">
      <c r="A17" s="18" t="s">
        <v>2076</v>
      </c>
      <c r="B17" s="32" t="s">
        <v>2077</v>
      </c>
      <c r="C17" s="117" t="s">
        <v>250</v>
      </c>
      <c r="D17" s="118" t="s">
        <v>250</v>
      </c>
      <c r="F17" s="46"/>
      <c r="G17" s="46"/>
    </row>
    <row r="18" spans="1:7" x14ac:dyDescent="0.25">
      <c r="A18" s="18" t="s">
        <v>2078</v>
      </c>
      <c r="B18" s="32" t="s">
        <v>2079</v>
      </c>
      <c r="C18" s="49">
        <v>0</v>
      </c>
      <c r="D18" s="45">
        <v>0</v>
      </c>
      <c r="F18" s="46">
        <v>0</v>
      </c>
      <c r="G18" s="46">
        <v>0</v>
      </c>
    </row>
    <row r="19" spans="1:7" x14ac:dyDescent="0.25">
      <c r="A19" s="32" t="s">
        <v>2080</v>
      </c>
      <c r="B19" s="119" t="s">
        <v>317</v>
      </c>
      <c r="C19" s="105"/>
      <c r="D19" s="105"/>
      <c r="F19" s="32"/>
      <c r="G19" s="32"/>
    </row>
    <row r="20" spans="1:7" x14ac:dyDescent="0.25">
      <c r="A20" s="32" t="s">
        <v>2081</v>
      </c>
      <c r="B20" s="119" t="s">
        <v>317</v>
      </c>
      <c r="C20" s="105"/>
      <c r="D20" s="105"/>
      <c r="F20" s="32"/>
      <c r="G20" s="32"/>
    </row>
    <row r="21" spans="1:7" x14ac:dyDescent="0.25">
      <c r="A21" s="32" t="s">
        <v>2082</v>
      </c>
      <c r="B21" s="119" t="s">
        <v>317</v>
      </c>
      <c r="C21" s="105"/>
      <c r="D21" s="105"/>
      <c r="F21" s="32"/>
      <c r="G21" s="32"/>
    </row>
    <row r="22" spans="1:7" x14ac:dyDescent="0.25">
      <c r="A22" s="32" t="s">
        <v>2083</v>
      </c>
      <c r="B22" s="119" t="s">
        <v>317</v>
      </c>
      <c r="C22" s="105"/>
      <c r="D22" s="105"/>
      <c r="F22" s="32"/>
      <c r="G22" s="32"/>
    </row>
    <row r="23" spans="1:7" x14ac:dyDescent="0.25">
      <c r="A23" s="32" t="s">
        <v>2084</v>
      </c>
      <c r="B23" s="119" t="s">
        <v>317</v>
      </c>
      <c r="C23" s="105"/>
      <c r="D23" s="105"/>
      <c r="F23" s="32"/>
      <c r="G23" s="32"/>
    </row>
    <row r="24" spans="1:7" ht="18.600000000000001" customHeight="1" x14ac:dyDescent="0.25">
      <c r="A24" s="26"/>
      <c r="B24" s="26" t="s">
        <v>2065</v>
      </c>
      <c r="C24" s="26"/>
      <c r="D24" s="26"/>
      <c r="E24" s="26"/>
      <c r="F24" s="26"/>
      <c r="G24" s="26"/>
    </row>
    <row r="25" spans="1:7" x14ac:dyDescent="0.25">
      <c r="A25" s="36"/>
      <c r="B25" s="36" t="s">
        <v>2085</v>
      </c>
      <c r="C25" s="36" t="s">
        <v>279</v>
      </c>
      <c r="D25" s="36"/>
      <c r="E25" s="36"/>
      <c r="F25" s="36" t="s">
        <v>2086</v>
      </c>
      <c r="G25" s="36"/>
    </row>
    <row r="26" spans="1:7" x14ac:dyDescent="0.25">
      <c r="A26" s="18" t="s">
        <v>2087</v>
      </c>
      <c r="B26" s="18" t="s">
        <v>759</v>
      </c>
      <c r="C26" s="95" t="s">
        <v>250</v>
      </c>
      <c r="D26" s="40"/>
      <c r="E26" s="18"/>
      <c r="F26" s="46"/>
    </row>
    <row r="27" spans="1:7" x14ac:dyDescent="0.25">
      <c r="A27" s="18" t="s">
        <v>2088</v>
      </c>
      <c r="B27" s="18" t="s">
        <v>761</v>
      </c>
      <c r="C27" s="95" t="s">
        <v>250</v>
      </c>
      <c r="D27" s="40"/>
      <c r="E27" s="18"/>
      <c r="F27" s="46"/>
    </row>
    <row r="28" spans="1:7" x14ac:dyDescent="0.25">
      <c r="A28" s="18" t="s">
        <v>2089</v>
      </c>
      <c r="B28" s="18" t="s">
        <v>313</v>
      </c>
      <c r="C28" s="95" t="s">
        <v>250</v>
      </c>
      <c r="D28" s="40"/>
      <c r="E28" s="18"/>
      <c r="F28" s="46"/>
    </row>
    <row r="29" spans="1:7" x14ac:dyDescent="0.25">
      <c r="A29" s="18" t="s">
        <v>2090</v>
      </c>
      <c r="B29" s="79" t="s">
        <v>315</v>
      </c>
      <c r="C29" s="40">
        <v>0</v>
      </c>
      <c r="D29" s="18"/>
      <c r="E29" s="18"/>
      <c r="F29" s="80">
        <v>0</v>
      </c>
    </row>
    <row r="30" spans="1:7" x14ac:dyDescent="0.25">
      <c r="A30" s="18" t="s">
        <v>2091</v>
      </c>
      <c r="B30" s="51" t="s">
        <v>767</v>
      </c>
      <c r="C30" s="95"/>
      <c r="D30" s="18"/>
      <c r="E30" s="18"/>
      <c r="F30" s="46"/>
    </row>
    <row r="31" spans="1:7" x14ac:dyDescent="0.25">
      <c r="A31" s="18" t="s">
        <v>2092</v>
      </c>
      <c r="B31" s="51" t="s">
        <v>2093</v>
      </c>
      <c r="C31" s="95"/>
      <c r="D31" s="18"/>
      <c r="E31" s="18"/>
      <c r="F31" s="46"/>
      <c r="G31" s="21"/>
    </row>
    <row r="32" spans="1:7" x14ac:dyDescent="0.25">
      <c r="A32" s="18" t="s">
        <v>2094</v>
      </c>
      <c r="B32" s="51" t="s">
        <v>2095</v>
      </c>
      <c r="C32" s="95"/>
      <c r="D32" s="18"/>
      <c r="E32" s="18"/>
      <c r="F32" s="46"/>
      <c r="G32" s="21"/>
    </row>
    <row r="33" spans="1:7" x14ac:dyDescent="0.25">
      <c r="A33" s="18" t="s">
        <v>2096</v>
      </c>
      <c r="B33" s="51" t="s">
        <v>2097</v>
      </c>
      <c r="C33" s="95"/>
      <c r="D33" s="18"/>
      <c r="E33" s="18"/>
      <c r="F33" s="46"/>
      <c r="G33" s="21"/>
    </row>
    <row r="34" spans="1:7" x14ac:dyDescent="0.25">
      <c r="A34" s="18" t="s">
        <v>2098</v>
      </c>
      <c r="B34" s="51" t="s">
        <v>2099</v>
      </c>
      <c r="C34" s="95"/>
      <c r="D34" s="18"/>
      <c r="E34" s="18"/>
      <c r="F34" s="46"/>
      <c r="G34" s="21"/>
    </row>
    <row r="35" spans="1:7" x14ac:dyDescent="0.25">
      <c r="A35" s="18" t="s">
        <v>2100</v>
      </c>
      <c r="B35" s="51" t="s">
        <v>2101</v>
      </c>
      <c r="C35" s="95"/>
      <c r="D35" s="18"/>
      <c r="E35" s="18"/>
      <c r="F35" s="46"/>
      <c r="G35" s="21"/>
    </row>
    <row r="36" spans="1:7" x14ac:dyDescent="0.25">
      <c r="A36" s="18" t="s">
        <v>2102</v>
      </c>
      <c r="B36" s="51" t="s">
        <v>2103</v>
      </c>
      <c r="C36" s="95"/>
      <c r="D36" s="18"/>
      <c r="E36" s="18"/>
      <c r="F36" s="46"/>
      <c r="G36" s="21"/>
    </row>
    <row r="37" spans="1:7" x14ac:dyDescent="0.25">
      <c r="A37" s="18" t="s">
        <v>2104</v>
      </c>
      <c r="B37" s="51" t="s">
        <v>2105</v>
      </c>
      <c r="C37" s="95"/>
      <c r="D37" s="18"/>
      <c r="E37" s="18"/>
      <c r="F37" s="46"/>
      <c r="G37" s="21"/>
    </row>
    <row r="38" spans="1:7" x14ac:dyDescent="0.25">
      <c r="A38" s="18" t="s">
        <v>2106</v>
      </c>
      <c r="B38" s="51" t="s">
        <v>2107</v>
      </c>
      <c r="C38" s="95"/>
      <c r="D38" s="18"/>
      <c r="F38" s="46"/>
      <c r="G38" s="21"/>
    </row>
    <row r="39" spans="1:7" x14ac:dyDescent="0.25">
      <c r="A39" s="18" t="s">
        <v>2108</v>
      </c>
      <c r="B39" s="119" t="s">
        <v>2109</v>
      </c>
      <c r="C39" s="95"/>
      <c r="D39" s="18"/>
      <c r="F39" s="32"/>
      <c r="G39" s="32"/>
    </row>
    <row r="40" spans="1:7" x14ac:dyDescent="0.25">
      <c r="A40" s="18" t="s">
        <v>2110</v>
      </c>
      <c r="B40" s="119" t="s">
        <v>317</v>
      </c>
      <c r="C40" s="120"/>
      <c r="D40" s="42"/>
      <c r="F40" s="32"/>
      <c r="G40" s="32"/>
    </row>
    <row r="41" spans="1:7" x14ac:dyDescent="0.25">
      <c r="A41" s="18" t="s">
        <v>2111</v>
      </c>
      <c r="B41" s="119" t="s">
        <v>317</v>
      </c>
      <c r="C41" s="120"/>
      <c r="D41" s="42"/>
      <c r="E41" s="42"/>
      <c r="F41" s="32"/>
      <c r="G41" s="32"/>
    </row>
    <row r="42" spans="1:7" x14ac:dyDescent="0.25">
      <c r="A42" s="18" t="s">
        <v>2112</v>
      </c>
      <c r="B42" s="119" t="s">
        <v>317</v>
      </c>
      <c r="C42" s="120"/>
      <c r="D42" s="42"/>
      <c r="E42" s="42"/>
      <c r="F42" s="32"/>
      <c r="G42" s="32"/>
    </row>
    <row r="43" spans="1:7" x14ac:dyDescent="0.25">
      <c r="A43" s="18" t="s">
        <v>2113</v>
      </c>
      <c r="B43" s="119" t="s">
        <v>317</v>
      </c>
      <c r="C43" s="120"/>
      <c r="D43" s="42"/>
      <c r="E43" s="42"/>
      <c r="F43" s="32"/>
      <c r="G43" s="32"/>
    </row>
    <row r="44" spans="1:7" x14ac:dyDescent="0.25">
      <c r="A44" s="18" t="s">
        <v>2114</v>
      </c>
      <c r="B44" s="119" t="s">
        <v>317</v>
      </c>
      <c r="C44" s="120"/>
      <c r="D44" s="42"/>
      <c r="E44" s="42"/>
      <c r="F44" s="32"/>
      <c r="G44" s="32"/>
    </row>
    <row r="45" spans="1:7" x14ac:dyDescent="0.25">
      <c r="A45" s="18" t="s">
        <v>2115</v>
      </c>
      <c r="B45" s="119" t="s">
        <v>317</v>
      </c>
      <c r="C45" s="120"/>
      <c r="D45" s="42"/>
      <c r="E45" s="42"/>
      <c r="F45" s="32"/>
      <c r="G45" s="32"/>
    </row>
    <row r="46" spans="1:7" x14ac:dyDescent="0.25">
      <c r="A46" s="18" t="s">
        <v>2116</v>
      </c>
      <c r="B46" s="119" t="s">
        <v>317</v>
      </c>
      <c r="C46" s="120"/>
      <c r="D46" s="42"/>
      <c r="E46" s="42"/>
      <c r="F46" s="32"/>
    </row>
    <row r="47" spans="1:7" x14ac:dyDescent="0.25">
      <c r="A47" s="18" t="s">
        <v>2117</v>
      </c>
      <c r="B47" s="119" t="s">
        <v>317</v>
      </c>
      <c r="C47" s="120"/>
      <c r="D47" s="42"/>
      <c r="E47" s="42"/>
      <c r="F47" s="32"/>
    </row>
    <row r="48" spans="1:7" x14ac:dyDescent="0.25">
      <c r="A48" s="36"/>
      <c r="B48" s="36" t="s">
        <v>777</v>
      </c>
      <c r="C48" s="36" t="s">
        <v>778</v>
      </c>
      <c r="D48" s="36" t="s">
        <v>779</v>
      </c>
      <c r="E48" s="36"/>
      <c r="F48" s="36" t="s">
        <v>2118</v>
      </c>
      <c r="G48" s="36"/>
    </row>
    <row r="49" spans="1:7" x14ac:dyDescent="0.25">
      <c r="A49" s="18" t="s">
        <v>2119</v>
      </c>
      <c r="B49" s="18" t="s">
        <v>2120</v>
      </c>
      <c r="C49" s="121" t="s">
        <v>250</v>
      </c>
      <c r="D49" s="121" t="s">
        <v>250</v>
      </c>
      <c r="E49" s="18"/>
      <c r="F49" s="122" t="s">
        <v>250</v>
      </c>
      <c r="G49" s="32"/>
    </row>
    <row r="50" spans="1:7" x14ac:dyDescent="0.25">
      <c r="A50" s="18" t="s">
        <v>2121</v>
      </c>
      <c r="B50" s="111" t="s">
        <v>784</v>
      </c>
      <c r="C50" s="34"/>
      <c r="D50" s="34"/>
      <c r="E50" s="18"/>
      <c r="F50" s="18"/>
      <c r="G50" s="32"/>
    </row>
    <row r="51" spans="1:7" x14ac:dyDescent="0.25">
      <c r="A51" s="18" t="s">
        <v>2122</v>
      </c>
      <c r="B51" s="111" t="s">
        <v>786</v>
      </c>
      <c r="C51" s="34"/>
      <c r="D51" s="34"/>
      <c r="E51" s="18"/>
      <c r="F51" s="18"/>
      <c r="G51" s="32"/>
    </row>
    <row r="52" spans="1:7" x14ac:dyDescent="0.25">
      <c r="A52" s="18" t="s">
        <v>2123</v>
      </c>
      <c r="B52" s="30"/>
      <c r="C52" s="18"/>
      <c r="D52" s="18"/>
      <c r="E52" s="18"/>
      <c r="F52" s="18"/>
      <c r="G52" s="32"/>
    </row>
    <row r="53" spans="1:7" x14ac:dyDescent="0.25">
      <c r="A53" s="18" t="s">
        <v>2124</v>
      </c>
      <c r="B53" s="30"/>
      <c r="C53" s="18"/>
      <c r="D53" s="18"/>
      <c r="E53" s="18"/>
      <c r="F53" s="18"/>
      <c r="G53" s="32"/>
    </row>
    <row r="54" spans="1:7" x14ac:dyDescent="0.25">
      <c r="A54" s="18" t="s">
        <v>2125</v>
      </c>
      <c r="B54" s="30"/>
      <c r="C54" s="18"/>
      <c r="D54" s="18"/>
      <c r="E54" s="18"/>
      <c r="F54" s="18"/>
      <c r="G54" s="32"/>
    </row>
    <row r="55" spans="1:7" x14ac:dyDescent="0.25">
      <c r="A55" s="18" t="s">
        <v>2126</v>
      </c>
      <c r="B55" s="30"/>
      <c r="C55" s="18"/>
      <c r="D55" s="18"/>
      <c r="E55" s="18"/>
      <c r="F55" s="18"/>
      <c r="G55" s="32"/>
    </row>
    <row r="56" spans="1:7" x14ac:dyDescent="0.25">
      <c r="A56" s="36"/>
      <c r="B56" s="36" t="s">
        <v>791</v>
      </c>
      <c r="C56" s="36" t="s">
        <v>792</v>
      </c>
      <c r="D56" s="36" t="s">
        <v>793</v>
      </c>
      <c r="E56" s="36"/>
      <c r="F56" s="36" t="s">
        <v>2127</v>
      </c>
      <c r="G56" s="36"/>
    </row>
    <row r="57" spans="1:7" x14ac:dyDescent="0.25">
      <c r="A57" s="18" t="s">
        <v>2128</v>
      </c>
      <c r="B57" s="18" t="s">
        <v>795</v>
      </c>
      <c r="C57" s="85" t="s">
        <v>250</v>
      </c>
      <c r="D57" s="85" t="s">
        <v>250</v>
      </c>
      <c r="E57" s="81"/>
      <c r="F57" s="85" t="s">
        <v>250</v>
      </c>
      <c r="G57" s="32"/>
    </row>
    <row r="58" spans="1:7" x14ac:dyDescent="0.25">
      <c r="A58" s="18" t="s">
        <v>2129</v>
      </c>
      <c r="B58" s="18"/>
      <c r="C58" s="80"/>
      <c r="D58" s="80"/>
      <c r="E58" s="81"/>
      <c r="F58" s="80"/>
      <c r="G58" s="32"/>
    </row>
    <row r="59" spans="1:7" x14ac:dyDescent="0.25">
      <c r="A59" s="18" t="s">
        <v>2130</v>
      </c>
      <c r="B59" s="18"/>
      <c r="C59" s="80"/>
      <c r="D59" s="80"/>
      <c r="E59" s="81"/>
      <c r="F59" s="80"/>
      <c r="G59" s="32"/>
    </row>
    <row r="60" spans="1:7" x14ac:dyDescent="0.25">
      <c r="A60" s="18" t="s">
        <v>2131</v>
      </c>
      <c r="B60" s="18"/>
      <c r="C60" s="80"/>
      <c r="D60" s="80"/>
      <c r="E60" s="81"/>
      <c r="F60" s="80"/>
      <c r="G60" s="32"/>
    </row>
    <row r="61" spans="1:7" x14ac:dyDescent="0.25">
      <c r="A61" s="18" t="s">
        <v>2132</v>
      </c>
      <c r="B61" s="18"/>
      <c r="C61" s="80"/>
      <c r="D61" s="80"/>
      <c r="E61" s="81"/>
      <c r="F61" s="80"/>
      <c r="G61" s="32"/>
    </row>
    <row r="62" spans="1:7" x14ac:dyDescent="0.25">
      <c r="A62" s="18" t="s">
        <v>2133</v>
      </c>
      <c r="B62" s="18"/>
      <c r="C62" s="80"/>
      <c r="D62" s="80"/>
      <c r="E62" s="81"/>
      <c r="F62" s="80"/>
      <c r="G62" s="32"/>
    </row>
    <row r="63" spans="1:7" x14ac:dyDescent="0.25">
      <c r="A63" s="18" t="s">
        <v>2134</v>
      </c>
      <c r="B63" s="18"/>
      <c r="C63" s="80"/>
      <c r="D63" s="80"/>
      <c r="E63" s="81"/>
      <c r="F63" s="80"/>
      <c r="G63" s="32"/>
    </row>
    <row r="64" spans="1:7" x14ac:dyDescent="0.25">
      <c r="A64" s="36"/>
      <c r="B64" s="36" t="s">
        <v>802</v>
      </c>
      <c r="C64" s="36" t="s">
        <v>792</v>
      </c>
      <c r="D64" s="36" t="s">
        <v>793</v>
      </c>
      <c r="E64" s="36"/>
      <c r="F64" s="36" t="s">
        <v>2127</v>
      </c>
      <c r="G64" s="36"/>
    </row>
    <row r="65" spans="1:7" x14ac:dyDescent="0.25">
      <c r="A65" s="18" t="s">
        <v>2135</v>
      </c>
      <c r="B65" s="82" t="s">
        <v>804</v>
      </c>
      <c r="C65" s="83">
        <v>0</v>
      </c>
      <c r="D65" s="83">
        <v>0</v>
      </c>
      <c r="E65" s="80"/>
      <c r="F65" s="83">
        <v>0</v>
      </c>
      <c r="G65" s="32"/>
    </row>
    <row r="66" spans="1:7" x14ac:dyDescent="0.25">
      <c r="A66" s="18" t="s">
        <v>2136</v>
      </c>
      <c r="B66" s="18" t="s">
        <v>806</v>
      </c>
      <c r="C66" s="85" t="s">
        <v>250</v>
      </c>
      <c r="D66" s="85" t="s">
        <v>250</v>
      </c>
      <c r="E66" s="80"/>
      <c r="F66" s="85" t="s">
        <v>250</v>
      </c>
      <c r="G66" s="32"/>
    </row>
    <row r="67" spans="1:7" x14ac:dyDescent="0.25">
      <c r="A67" s="18" t="s">
        <v>2137</v>
      </c>
      <c r="B67" s="18" t="s">
        <v>808</v>
      </c>
      <c r="C67" s="85" t="s">
        <v>250</v>
      </c>
      <c r="D67" s="85" t="s">
        <v>250</v>
      </c>
      <c r="E67" s="80"/>
      <c r="F67" s="85" t="s">
        <v>250</v>
      </c>
      <c r="G67" s="32"/>
    </row>
    <row r="68" spans="1:7" x14ac:dyDescent="0.25">
      <c r="A68" s="18" t="s">
        <v>2138</v>
      </c>
      <c r="B68" s="18" t="s">
        <v>810</v>
      </c>
      <c r="C68" s="85" t="s">
        <v>250</v>
      </c>
      <c r="D68" s="85" t="s">
        <v>250</v>
      </c>
      <c r="E68" s="80"/>
      <c r="F68" s="85" t="s">
        <v>250</v>
      </c>
      <c r="G68" s="32"/>
    </row>
    <row r="69" spans="1:7" x14ac:dyDescent="0.25">
      <c r="A69" s="18" t="s">
        <v>2139</v>
      </c>
      <c r="B69" s="18" t="s">
        <v>812</v>
      </c>
      <c r="C69" s="85" t="s">
        <v>250</v>
      </c>
      <c r="D69" s="85" t="s">
        <v>250</v>
      </c>
      <c r="E69" s="80"/>
      <c r="F69" s="85" t="s">
        <v>250</v>
      </c>
      <c r="G69" s="32"/>
    </row>
    <row r="70" spans="1:7" x14ac:dyDescent="0.25">
      <c r="A70" s="18" t="s">
        <v>2140</v>
      </c>
      <c r="B70" s="18" t="s">
        <v>814</v>
      </c>
      <c r="C70" s="85" t="s">
        <v>250</v>
      </c>
      <c r="D70" s="85" t="s">
        <v>250</v>
      </c>
      <c r="E70" s="80"/>
      <c r="F70" s="85" t="s">
        <v>250</v>
      </c>
      <c r="G70" s="32"/>
    </row>
    <row r="71" spans="1:7" x14ac:dyDescent="0.25">
      <c r="A71" s="18" t="s">
        <v>2141</v>
      </c>
      <c r="B71" s="18" t="s">
        <v>816</v>
      </c>
      <c r="C71" s="85" t="s">
        <v>250</v>
      </c>
      <c r="D71" s="85" t="s">
        <v>250</v>
      </c>
      <c r="E71" s="80"/>
      <c r="F71" s="85" t="s">
        <v>250</v>
      </c>
      <c r="G71" s="32"/>
    </row>
    <row r="72" spans="1:7" x14ac:dyDescent="0.25">
      <c r="A72" s="18" t="s">
        <v>2142</v>
      </c>
      <c r="B72" s="18" t="s">
        <v>818</v>
      </c>
      <c r="C72" s="85" t="s">
        <v>250</v>
      </c>
      <c r="D72" s="85" t="s">
        <v>250</v>
      </c>
      <c r="E72" s="80"/>
      <c r="F72" s="85" t="s">
        <v>250</v>
      </c>
      <c r="G72" s="32"/>
    </row>
    <row r="73" spans="1:7" x14ac:dyDescent="0.25">
      <c r="A73" s="18" t="s">
        <v>2143</v>
      </c>
      <c r="B73" s="18" t="s">
        <v>820</v>
      </c>
      <c r="C73" s="85" t="s">
        <v>250</v>
      </c>
      <c r="D73" s="85" t="s">
        <v>250</v>
      </c>
      <c r="E73" s="80"/>
      <c r="F73" s="85" t="s">
        <v>250</v>
      </c>
      <c r="G73" s="32"/>
    </row>
    <row r="74" spans="1:7" x14ac:dyDescent="0.25">
      <c r="A74" s="18" t="s">
        <v>2144</v>
      </c>
      <c r="B74" s="18" t="s">
        <v>822</v>
      </c>
      <c r="C74" s="85" t="s">
        <v>250</v>
      </c>
      <c r="D74" s="85" t="s">
        <v>250</v>
      </c>
      <c r="E74" s="80"/>
      <c r="F74" s="85" t="s">
        <v>250</v>
      </c>
      <c r="G74" s="32"/>
    </row>
    <row r="75" spans="1:7" x14ac:dyDescent="0.25">
      <c r="A75" s="18" t="s">
        <v>2145</v>
      </c>
      <c r="B75" s="18" t="s">
        <v>824</v>
      </c>
      <c r="C75" s="85" t="s">
        <v>250</v>
      </c>
      <c r="D75" s="85" t="s">
        <v>250</v>
      </c>
      <c r="E75" s="80"/>
      <c r="F75" s="85" t="s">
        <v>250</v>
      </c>
      <c r="G75" s="32"/>
    </row>
    <row r="76" spans="1:7" x14ac:dyDescent="0.25">
      <c r="A76" s="18" t="s">
        <v>2146</v>
      </c>
      <c r="B76" s="18" t="s">
        <v>826</v>
      </c>
      <c r="C76" s="85" t="s">
        <v>250</v>
      </c>
      <c r="D76" s="85" t="s">
        <v>250</v>
      </c>
      <c r="E76" s="80"/>
      <c r="F76" s="85" t="s">
        <v>250</v>
      </c>
      <c r="G76" s="32"/>
    </row>
    <row r="77" spans="1:7" x14ac:dyDescent="0.25">
      <c r="A77" s="18" t="s">
        <v>2147</v>
      </c>
      <c r="B77" s="18" t="s">
        <v>828</v>
      </c>
      <c r="C77" s="85" t="s">
        <v>250</v>
      </c>
      <c r="D77" s="85" t="s">
        <v>250</v>
      </c>
      <c r="E77" s="80"/>
      <c r="F77" s="85" t="s">
        <v>250</v>
      </c>
      <c r="G77" s="32"/>
    </row>
    <row r="78" spans="1:7" x14ac:dyDescent="0.25">
      <c r="A78" s="18" t="s">
        <v>2148</v>
      </c>
      <c r="B78" s="18" t="s">
        <v>830</v>
      </c>
      <c r="C78" s="85" t="s">
        <v>250</v>
      </c>
      <c r="D78" s="85" t="s">
        <v>250</v>
      </c>
      <c r="E78" s="80"/>
      <c r="F78" s="85" t="s">
        <v>250</v>
      </c>
      <c r="G78" s="32"/>
    </row>
    <row r="79" spans="1:7" x14ac:dyDescent="0.25">
      <c r="A79" s="18" t="s">
        <v>2149</v>
      </c>
      <c r="B79" s="18" t="s">
        <v>832</v>
      </c>
      <c r="C79" s="85" t="s">
        <v>250</v>
      </c>
      <c r="D79" s="85" t="s">
        <v>250</v>
      </c>
      <c r="E79" s="80"/>
      <c r="F79" s="85" t="s">
        <v>250</v>
      </c>
      <c r="G79" s="32"/>
    </row>
    <row r="80" spans="1:7" x14ac:dyDescent="0.25">
      <c r="A80" s="18" t="s">
        <v>2150</v>
      </c>
      <c r="B80" s="18" t="s">
        <v>834</v>
      </c>
      <c r="C80" s="85" t="s">
        <v>250</v>
      </c>
      <c r="D80" s="85" t="s">
        <v>250</v>
      </c>
      <c r="E80" s="80"/>
      <c r="F80" s="85" t="s">
        <v>250</v>
      </c>
      <c r="G80" s="32"/>
    </row>
    <row r="81" spans="1:7" x14ac:dyDescent="0.25">
      <c r="A81" s="18" t="s">
        <v>2151</v>
      </c>
      <c r="B81" s="18" t="s">
        <v>836</v>
      </c>
      <c r="C81" s="85" t="s">
        <v>250</v>
      </c>
      <c r="D81" s="85" t="s">
        <v>250</v>
      </c>
      <c r="E81" s="80"/>
      <c r="F81" s="85" t="s">
        <v>250</v>
      </c>
      <c r="G81" s="32"/>
    </row>
    <row r="82" spans="1:7" x14ac:dyDescent="0.25">
      <c r="A82" s="18" t="s">
        <v>2152</v>
      </c>
      <c r="B82" s="18" t="s">
        <v>838</v>
      </c>
      <c r="C82" s="85" t="s">
        <v>250</v>
      </c>
      <c r="D82" s="85" t="s">
        <v>250</v>
      </c>
      <c r="E82" s="80"/>
      <c r="F82" s="85" t="s">
        <v>250</v>
      </c>
      <c r="G82" s="32"/>
    </row>
    <row r="83" spans="1:7" x14ac:dyDescent="0.25">
      <c r="A83" s="18" t="s">
        <v>2153</v>
      </c>
      <c r="B83" s="18" t="s">
        <v>840</v>
      </c>
      <c r="C83" s="85" t="s">
        <v>250</v>
      </c>
      <c r="D83" s="85" t="s">
        <v>250</v>
      </c>
      <c r="E83" s="80"/>
      <c r="F83" s="85" t="s">
        <v>250</v>
      </c>
      <c r="G83" s="32"/>
    </row>
    <row r="84" spans="1:7" x14ac:dyDescent="0.25">
      <c r="A84" s="18" t="s">
        <v>2154</v>
      </c>
      <c r="B84" s="18" t="s">
        <v>842</v>
      </c>
      <c r="C84" s="85" t="s">
        <v>250</v>
      </c>
      <c r="D84" s="85" t="s">
        <v>250</v>
      </c>
      <c r="E84" s="80"/>
      <c r="F84" s="85" t="s">
        <v>250</v>
      </c>
      <c r="G84" s="32"/>
    </row>
    <row r="85" spans="1:7" x14ac:dyDescent="0.25">
      <c r="A85" s="18" t="s">
        <v>2155</v>
      </c>
      <c r="B85" s="18" t="s">
        <v>844</v>
      </c>
      <c r="C85" s="85" t="s">
        <v>250</v>
      </c>
      <c r="D85" s="85" t="s">
        <v>250</v>
      </c>
      <c r="E85" s="80"/>
      <c r="F85" s="85" t="s">
        <v>250</v>
      </c>
      <c r="G85" s="32"/>
    </row>
    <row r="86" spans="1:7" x14ac:dyDescent="0.25">
      <c r="A86" s="18" t="s">
        <v>2156</v>
      </c>
      <c r="B86" s="18" t="s">
        <v>846</v>
      </c>
      <c r="C86" s="85" t="s">
        <v>250</v>
      </c>
      <c r="D86" s="85" t="s">
        <v>250</v>
      </c>
      <c r="E86" s="80"/>
      <c r="F86" s="85" t="s">
        <v>250</v>
      </c>
      <c r="G86" s="32"/>
    </row>
    <row r="87" spans="1:7" x14ac:dyDescent="0.25">
      <c r="A87" s="18" t="s">
        <v>2157</v>
      </c>
      <c r="B87" s="18" t="s">
        <v>848</v>
      </c>
      <c r="C87" s="85" t="s">
        <v>250</v>
      </c>
      <c r="D87" s="85" t="s">
        <v>250</v>
      </c>
      <c r="E87" s="80"/>
      <c r="F87" s="85" t="s">
        <v>250</v>
      </c>
      <c r="G87" s="32"/>
    </row>
    <row r="88" spans="1:7" x14ac:dyDescent="0.25">
      <c r="A88" s="18" t="s">
        <v>2158</v>
      </c>
      <c r="B88" s="18" t="s">
        <v>850</v>
      </c>
      <c r="C88" s="85" t="s">
        <v>250</v>
      </c>
      <c r="D88" s="85" t="s">
        <v>250</v>
      </c>
      <c r="E88" s="80"/>
      <c r="F88" s="85" t="s">
        <v>250</v>
      </c>
      <c r="G88" s="32"/>
    </row>
    <row r="89" spans="1:7" x14ac:dyDescent="0.25">
      <c r="A89" s="18" t="s">
        <v>2159</v>
      </c>
      <c r="B89" s="18" t="s">
        <v>852</v>
      </c>
      <c r="C89" s="85" t="s">
        <v>250</v>
      </c>
      <c r="D89" s="85" t="s">
        <v>250</v>
      </c>
      <c r="E89" s="80"/>
      <c r="F89" s="85" t="s">
        <v>250</v>
      </c>
      <c r="G89" s="32"/>
    </row>
    <row r="90" spans="1:7" x14ac:dyDescent="0.25">
      <c r="A90" s="18" t="s">
        <v>2160</v>
      </c>
      <c r="B90" s="18" t="s">
        <v>854</v>
      </c>
      <c r="C90" s="85" t="s">
        <v>250</v>
      </c>
      <c r="D90" s="85" t="s">
        <v>250</v>
      </c>
      <c r="E90" s="80"/>
      <c r="F90" s="85" t="s">
        <v>250</v>
      </c>
      <c r="G90" s="32"/>
    </row>
    <row r="91" spans="1:7" x14ac:dyDescent="0.25">
      <c r="A91" s="18" t="s">
        <v>2161</v>
      </c>
      <c r="B91" s="18" t="s">
        <v>856</v>
      </c>
      <c r="C91" s="85" t="s">
        <v>250</v>
      </c>
      <c r="D91" s="85" t="s">
        <v>250</v>
      </c>
      <c r="E91" s="80"/>
      <c r="F91" s="85" t="s">
        <v>250</v>
      </c>
      <c r="G91" s="32"/>
    </row>
    <row r="92" spans="1:7" x14ac:dyDescent="0.25">
      <c r="A92" s="18" t="s">
        <v>2162</v>
      </c>
      <c r="B92" s="18" t="s">
        <v>858</v>
      </c>
      <c r="C92" s="85" t="s">
        <v>250</v>
      </c>
      <c r="D92" s="85" t="s">
        <v>250</v>
      </c>
      <c r="E92" s="80"/>
      <c r="F92" s="85" t="s">
        <v>250</v>
      </c>
      <c r="G92" s="32"/>
    </row>
    <row r="93" spans="1:7" x14ac:dyDescent="0.25">
      <c r="A93" s="18" t="s">
        <v>2163</v>
      </c>
      <c r="B93" s="82" t="s">
        <v>514</v>
      </c>
      <c r="C93" s="83">
        <v>0</v>
      </c>
      <c r="D93" s="83">
        <v>0</v>
      </c>
      <c r="E93" s="83"/>
      <c r="F93" s="83">
        <v>0</v>
      </c>
      <c r="G93" s="32"/>
    </row>
    <row r="94" spans="1:7" x14ac:dyDescent="0.25">
      <c r="A94" s="18" t="s">
        <v>2164</v>
      </c>
      <c r="B94" s="18" t="s">
        <v>861</v>
      </c>
      <c r="C94" s="85" t="s">
        <v>250</v>
      </c>
      <c r="D94" s="85" t="s">
        <v>250</v>
      </c>
      <c r="E94" s="80"/>
      <c r="F94" s="85" t="s">
        <v>250</v>
      </c>
      <c r="G94" s="32"/>
    </row>
    <row r="95" spans="1:7" x14ac:dyDescent="0.25">
      <c r="A95" s="18" t="s">
        <v>2165</v>
      </c>
      <c r="B95" s="18" t="s">
        <v>863</v>
      </c>
      <c r="C95" s="85" t="s">
        <v>250</v>
      </c>
      <c r="D95" s="85" t="s">
        <v>250</v>
      </c>
      <c r="E95" s="80"/>
      <c r="F95" s="85" t="s">
        <v>250</v>
      </c>
      <c r="G95" s="32"/>
    </row>
    <row r="96" spans="1:7" x14ac:dyDescent="0.25">
      <c r="A96" s="18" t="s">
        <v>2166</v>
      </c>
      <c r="B96" s="18" t="s">
        <v>865</v>
      </c>
      <c r="C96" s="85" t="s">
        <v>250</v>
      </c>
      <c r="D96" s="85" t="s">
        <v>250</v>
      </c>
      <c r="E96" s="80"/>
      <c r="F96" s="85" t="s">
        <v>250</v>
      </c>
      <c r="G96" s="32"/>
    </row>
    <row r="97" spans="1:7" x14ac:dyDescent="0.25">
      <c r="A97" s="18" t="s">
        <v>2167</v>
      </c>
      <c r="B97" s="82" t="s">
        <v>313</v>
      </c>
      <c r="C97" s="83">
        <v>0</v>
      </c>
      <c r="D97" s="83">
        <v>0</v>
      </c>
      <c r="E97" s="83"/>
      <c r="F97" s="83">
        <v>0</v>
      </c>
      <c r="G97" s="32"/>
    </row>
    <row r="98" spans="1:7" x14ac:dyDescent="0.25">
      <c r="A98" s="18" t="s">
        <v>2168</v>
      </c>
      <c r="B98" s="32" t="s">
        <v>516</v>
      </c>
      <c r="C98" s="85" t="s">
        <v>250</v>
      </c>
      <c r="D98" s="85" t="s">
        <v>250</v>
      </c>
      <c r="E98" s="80"/>
      <c r="F98" s="85" t="s">
        <v>250</v>
      </c>
      <c r="G98" s="32"/>
    </row>
    <row r="99" spans="1:7" x14ac:dyDescent="0.25">
      <c r="A99" s="18" t="s">
        <v>2169</v>
      </c>
      <c r="B99" s="18" t="s">
        <v>869</v>
      </c>
      <c r="C99" s="85" t="s">
        <v>250</v>
      </c>
      <c r="D99" s="85" t="s">
        <v>250</v>
      </c>
      <c r="E99" s="80"/>
      <c r="F99" s="85" t="s">
        <v>250</v>
      </c>
      <c r="G99" s="32"/>
    </row>
    <row r="100" spans="1:7" x14ac:dyDescent="0.25">
      <c r="A100" s="18" t="s">
        <v>2170</v>
      </c>
      <c r="B100" s="32" t="s">
        <v>518</v>
      </c>
      <c r="C100" s="85" t="s">
        <v>250</v>
      </c>
      <c r="D100" s="85" t="s">
        <v>250</v>
      </c>
      <c r="E100" s="80"/>
      <c r="F100" s="85" t="s">
        <v>250</v>
      </c>
      <c r="G100" s="32"/>
    </row>
    <row r="101" spans="1:7" x14ac:dyDescent="0.25">
      <c r="A101" s="18" t="s">
        <v>2171</v>
      </c>
      <c r="B101" s="32" t="s">
        <v>520</v>
      </c>
      <c r="C101" s="85" t="s">
        <v>250</v>
      </c>
      <c r="D101" s="85" t="s">
        <v>250</v>
      </c>
      <c r="E101" s="80"/>
      <c r="F101" s="85" t="s">
        <v>250</v>
      </c>
      <c r="G101" s="32"/>
    </row>
    <row r="102" spans="1:7" x14ac:dyDescent="0.25">
      <c r="A102" s="18" t="s">
        <v>2172</v>
      </c>
      <c r="B102" s="32" t="s">
        <v>522</v>
      </c>
      <c r="C102" s="85" t="s">
        <v>250</v>
      </c>
      <c r="D102" s="85" t="s">
        <v>250</v>
      </c>
      <c r="E102" s="80"/>
      <c r="F102" s="85" t="s">
        <v>250</v>
      </c>
      <c r="G102" s="32"/>
    </row>
    <row r="103" spans="1:7" x14ac:dyDescent="0.25">
      <c r="A103" s="18" t="s">
        <v>2173</v>
      </c>
      <c r="B103" s="32" t="s">
        <v>524</v>
      </c>
      <c r="C103" s="85" t="s">
        <v>250</v>
      </c>
      <c r="D103" s="85" t="s">
        <v>250</v>
      </c>
      <c r="E103" s="80"/>
      <c r="F103" s="85" t="s">
        <v>250</v>
      </c>
      <c r="G103" s="32"/>
    </row>
    <row r="104" spans="1:7" x14ac:dyDescent="0.25">
      <c r="A104" s="18" t="s">
        <v>2174</v>
      </c>
      <c r="B104" s="32" t="s">
        <v>526</v>
      </c>
      <c r="C104" s="85" t="s">
        <v>250</v>
      </c>
      <c r="D104" s="85" t="s">
        <v>250</v>
      </c>
      <c r="E104" s="80"/>
      <c r="F104" s="85" t="s">
        <v>250</v>
      </c>
      <c r="G104" s="32"/>
    </row>
    <row r="105" spans="1:7" x14ac:dyDescent="0.25">
      <c r="A105" s="18" t="s">
        <v>2175</v>
      </c>
      <c r="B105" s="32" t="s">
        <v>528</v>
      </c>
      <c r="C105" s="85" t="s">
        <v>250</v>
      </c>
      <c r="D105" s="85" t="s">
        <v>250</v>
      </c>
      <c r="E105" s="80"/>
      <c r="F105" s="85" t="s">
        <v>250</v>
      </c>
      <c r="G105" s="32"/>
    </row>
    <row r="106" spans="1:7" x14ac:dyDescent="0.25">
      <c r="A106" s="18" t="s">
        <v>2176</v>
      </c>
      <c r="B106" s="32" t="s">
        <v>530</v>
      </c>
      <c r="C106" s="85" t="s">
        <v>250</v>
      </c>
      <c r="D106" s="85" t="s">
        <v>250</v>
      </c>
      <c r="E106" s="80"/>
      <c r="F106" s="85" t="s">
        <v>250</v>
      </c>
      <c r="G106" s="32"/>
    </row>
    <row r="107" spans="1:7" x14ac:dyDescent="0.25">
      <c r="A107" s="18" t="s">
        <v>2177</v>
      </c>
      <c r="B107" s="32" t="s">
        <v>532</v>
      </c>
      <c r="C107" s="85" t="s">
        <v>250</v>
      </c>
      <c r="D107" s="85" t="s">
        <v>250</v>
      </c>
      <c r="E107" s="80"/>
      <c r="F107" s="85" t="s">
        <v>250</v>
      </c>
      <c r="G107" s="32"/>
    </row>
    <row r="108" spans="1:7" x14ac:dyDescent="0.25">
      <c r="A108" s="18" t="s">
        <v>2178</v>
      </c>
      <c r="B108" s="32" t="s">
        <v>313</v>
      </c>
      <c r="C108" s="85" t="s">
        <v>250</v>
      </c>
      <c r="D108" s="85" t="s">
        <v>250</v>
      </c>
      <c r="E108" s="80"/>
      <c r="F108" s="85" t="s">
        <v>250</v>
      </c>
      <c r="G108" s="32"/>
    </row>
    <row r="109" spans="1:7" x14ac:dyDescent="0.25">
      <c r="A109" s="18" t="s">
        <v>2179</v>
      </c>
      <c r="B109" s="119" t="s">
        <v>317</v>
      </c>
      <c r="C109" s="85"/>
      <c r="D109" s="85"/>
      <c r="E109" s="80"/>
      <c r="F109" s="85"/>
      <c r="G109" s="32"/>
    </row>
    <row r="110" spans="1:7" x14ac:dyDescent="0.25">
      <c r="A110" s="18" t="s">
        <v>2180</v>
      </c>
      <c r="B110" s="119" t="s">
        <v>317</v>
      </c>
      <c r="C110" s="85"/>
      <c r="D110" s="85"/>
      <c r="E110" s="80"/>
      <c r="F110" s="85"/>
      <c r="G110" s="32"/>
    </row>
    <row r="111" spans="1:7" x14ac:dyDescent="0.25">
      <c r="A111" s="18" t="s">
        <v>2181</v>
      </c>
      <c r="B111" s="119" t="s">
        <v>317</v>
      </c>
      <c r="C111" s="85"/>
      <c r="D111" s="85"/>
      <c r="E111" s="80"/>
      <c r="F111" s="85"/>
      <c r="G111" s="32"/>
    </row>
    <row r="112" spans="1:7" x14ac:dyDescent="0.25">
      <c r="A112" s="18" t="s">
        <v>2182</v>
      </c>
      <c r="B112" s="119" t="s">
        <v>317</v>
      </c>
      <c r="C112" s="85"/>
      <c r="D112" s="85"/>
      <c r="E112" s="80"/>
      <c r="F112" s="85"/>
      <c r="G112" s="32"/>
    </row>
    <row r="113" spans="1:7" x14ac:dyDescent="0.25">
      <c r="A113" s="18" t="s">
        <v>2183</v>
      </c>
      <c r="B113" s="119" t="s">
        <v>317</v>
      </c>
      <c r="C113" s="85"/>
      <c r="D113" s="85"/>
      <c r="E113" s="80"/>
      <c r="F113" s="85"/>
      <c r="G113" s="32"/>
    </row>
    <row r="114" spans="1:7" x14ac:dyDescent="0.25">
      <c r="A114" s="18" t="s">
        <v>2184</v>
      </c>
      <c r="B114" s="119" t="s">
        <v>317</v>
      </c>
      <c r="C114" s="85"/>
      <c r="D114" s="85"/>
      <c r="E114" s="80"/>
      <c r="F114" s="85"/>
      <c r="G114" s="32"/>
    </row>
    <row r="115" spans="1:7" x14ac:dyDescent="0.25">
      <c r="A115" s="18" t="s">
        <v>2185</v>
      </c>
      <c r="B115" s="119" t="s">
        <v>317</v>
      </c>
      <c r="C115" s="85"/>
      <c r="D115" s="85"/>
      <c r="E115" s="80"/>
      <c r="F115" s="85"/>
      <c r="G115" s="32"/>
    </row>
    <row r="116" spans="1:7" x14ac:dyDescent="0.25">
      <c r="A116" s="18" t="s">
        <v>2186</v>
      </c>
      <c r="B116" s="119" t="s">
        <v>317</v>
      </c>
      <c r="C116" s="85"/>
      <c r="D116" s="85"/>
      <c r="E116" s="80"/>
      <c r="F116" s="85"/>
      <c r="G116" s="32"/>
    </row>
    <row r="117" spans="1:7" x14ac:dyDescent="0.25">
      <c r="A117" s="18" t="s">
        <v>2187</v>
      </c>
      <c r="B117" s="119" t="s">
        <v>317</v>
      </c>
      <c r="C117" s="85"/>
      <c r="D117" s="85"/>
      <c r="E117" s="80"/>
      <c r="F117" s="85"/>
      <c r="G117" s="32"/>
    </row>
    <row r="118" spans="1:7" x14ac:dyDescent="0.25">
      <c r="A118" s="18" t="s">
        <v>2188</v>
      </c>
      <c r="B118" s="119" t="s">
        <v>317</v>
      </c>
      <c r="C118" s="85"/>
      <c r="D118" s="85"/>
      <c r="E118" s="80"/>
      <c r="F118" s="85"/>
      <c r="G118" s="32"/>
    </row>
    <row r="119" spans="1:7" x14ac:dyDescent="0.25">
      <c r="A119" s="36"/>
      <c r="B119" s="36" t="s">
        <v>889</v>
      </c>
      <c r="C119" s="36" t="s">
        <v>792</v>
      </c>
      <c r="D119" s="36" t="s">
        <v>793</v>
      </c>
      <c r="E119" s="36"/>
      <c r="F119" s="36" t="s">
        <v>757</v>
      </c>
      <c r="G119" s="36"/>
    </row>
    <row r="120" spans="1:7" x14ac:dyDescent="0.25">
      <c r="A120" s="18" t="s">
        <v>2189</v>
      </c>
      <c r="B120" s="105" t="s">
        <v>891</v>
      </c>
      <c r="C120" s="85" t="s">
        <v>250</v>
      </c>
      <c r="D120" s="85" t="s">
        <v>250</v>
      </c>
      <c r="E120" s="80"/>
      <c r="F120" s="85" t="s">
        <v>250</v>
      </c>
      <c r="G120" s="32"/>
    </row>
    <row r="121" spans="1:7" x14ac:dyDescent="0.25">
      <c r="A121" s="18" t="s">
        <v>2190</v>
      </c>
      <c r="B121" s="105" t="s">
        <v>891</v>
      </c>
      <c r="C121" s="85" t="s">
        <v>250</v>
      </c>
      <c r="D121" s="85" t="s">
        <v>250</v>
      </c>
      <c r="E121" s="80"/>
      <c r="F121" s="85" t="s">
        <v>250</v>
      </c>
      <c r="G121" s="32"/>
    </row>
    <row r="122" spans="1:7" x14ac:dyDescent="0.25">
      <c r="A122" s="18" t="s">
        <v>2191</v>
      </c>
      <c r="B122" s="105" t="s">
        <v>891</v>
      </c>
      <c r="C122" s="85" t="s">
        <v>250</v>
      </c>
      <c r="D122" s="85" t="s">
        <v>250</v>
      </c>
      <c r="E122" s="80"/>
      <c r="F122" s="85" t="s">
        <v>250</v>
      </c>
      <c r="G122" s="32"/>
    </row>
    <row r="123" spans="1:7" x14ac:dyDescent="0.25">
      <c r="A123" s="18" t="s">
        <v>2192</v>
      </c>
      <c r="B123" s="105" t="s">
        <v>891</v>
      </c>
      <c r="C123" s="85" t="s">
        <v>250</v>
      </c>
      <c r="D123" s="85" t="s">
        <v>250</v>
      </c>
      <c r="E123" s="80"/>
      <c r="F123" s="85" t="s">
        <v>250</v>
      </c>
      <c r="G123" s="32"/>
    </row>
    <row r="124" spans="1:7" x14ac:dyDescent="0.25">
      <c r="A124" s="18" t="s">
        <v>2193</v>
      </c>
      <c r="B124" s="105" t="s">
        <v>891</v>
      </c>
      <c r="C124" s="85" t="s">
        <v>250</v>
      </c>
      <c r="D124" s="85" t="s">
        <v>250</v>
      </c>
      <c r="E124" s="80"/>
      <c r="F124" s="85" t="s">
        <v>250</v>
      </c>
      <c r="G124" s="32"/>
    </row>
    <row r="125" spans="1:7" x14ac:dyDescent="0.25">
      <c r="A125" s="18" t="s">
        <v>2194</v>
      </c>
      <c r="B125" s="105" t="s">
        <v>891</v>
      </c>
      <c r="C125" s="85" t="s">
        <v>250</v>
      </c>
      <c r="D125" s="85" t="s">
        <v>250</v>
      </c>
      <c r="E125" s="80"/>
      <c r="F125" s="85" t="s">
        <v>250</v>
      </c>
      <c r="G125" s="32"/>
    </row>
    <row r="126" spans="1:7" x14ac:dyDescent="0.25">
      <c r="A126" s="18" t="s">
        <v>2195</v>
      </c>
      <c r="B126" s="105" t="s">
        <v>891</v>
      </c>
      <c r="C126" s="85" t="s">
        <v>250</v>
      </c>
      <c r="D126" s="85" t="s">
        <v>250</v>
      </c>
      <c r="E126" s="80"/>
      <c r="F126" s="85" t="s">
        <v>250</v>
      </c>
      <c r="G126" s="32"/>
    </row>
    <row r="127" spans="1:7" x14ac:dyDescent="0.25">
      <c r="A127" s="18" t="s">
        <v>2196</v>
      </c>
      <c r="B127" s="105" t="s">
        <v>891</v>
      </c>
      <c r="C127" s="85" t="s">
        <v>250</v>
      </c>
      <c r="D127" s="85" t="s">
        <v>250</v>
      </c>
      <c r="E127" s="80"/>
      <c r="F127" s="85" t="s">
        <v>250</v>
      </c>
      <c r="G127" s="32"/>
    </row>
    <row r="128" spans="1:7" x14ac:dyDescent="0.25">
      <c r="A128" s="18" t="s">
        <v>2197</v>
      </c>
      <c r="B128" s="105" t="s">
        <v>891</v>
      </c>
      <c r="C128" s="85" t="s">
        <v>250</v>
      </c>
      <c r="D128" s="85" t="s">
        <v>250</v>
      </c>
      <c r="E128" s="80"/>
      <c r="F128" s="85" t="s">
        <v>250</v>
      </c>
      <c r="G128" s="32"/>
    </row>
    <row r="129" spans="1:7" x14ac:dyDescent="0.25">
      <c r="A129" s="18" t="s">
        <v>2198</v>
      </c>
      <c r="B129" s="105" t="s">
        <v>891</v>
      </c>
      <c r="C129" s="85" t="s">
        <v>250</v>
      </c>
      <c r="D129" s="85" t="s">
        <v>250</v>
      </c>
      <c r="E129" s="80"/>
      <c r="F129" s="85" t="s">
        <v>250</v>
      </c>
      <c r="G129" s="32"/>
    </row>
    <row r="130" spans="1:7" x14ac:dyDescent="0.25">
      <c r="A130" s="18" t="s">
        <v>2199</v>
      </c>
      <c r="B130" s="105" t="s">
        <v>891</v>
      </c>
      <c r="C130" s="85" t="s">
        <v>250</v>
      </c>
      <c r="D130" s="85" t="s">
        <v>250</v>
      </c>
      <c r="E130" s="80"/>
      <c r="F130" s="85" t="s">
        <v>250</v>
      </c>
      <c r="G130" s="32"/>
    </row>
    <row r="131" spans="1:7" x14ac:dyDescent="0.25">
      <c r="A131" s="18" t="s">
        <v>2200</v>
      </c>
      <c r="B131" s="105" t="s">
        <v>891</v>
      </c>
      <c r="C131" s="85" t="s">
        <v>250</v>
      </c>
      <c r="D131" s="85" t="s">
        <v>250</v>
      </c>
      <c r="E131" s="80"/>
      <c r="F131" s="85" t="s">
        <v>250</v>
      </c>
      <c r="G131" s="32"/>
    </row>
    <row r="132" spans="1:7" x14ac:dyDescent="0.25">
      <c r="A132" s="18" t="s">
        <v>2201</v>
      </c>
      <c r="B132" s="105" t="s">
        <v>891</v>
      </c>
      <c r="C132" s="85" t="s">
        <v>250</v>
      </c>
      <c r="D132" s="85" t="s">
        <v>250</v>
      </c>
      <c r="E132" s="80"/>
      <c r="F132" s="85" t="s">
        <v>250</v>
      </c>
      <c r="G132" s="32"/>
    </row>
    <row r="133" spans="1:7" x14ac:dyDescent="0.25">
      <c r="A133" s="18" t="s">
        <v>2202</v>
      </c>
      <c r="B133" s="105" t="s">
        <v>891</v>
      </c>
      <c r="C133" s="85" t="s">
        <v>250</v>
      </c>
      <c r="D133" s="85" t="s">
        <v>250</v>
      </c>
      <c r="E133" s="80"/>
      <c r="F133" s="85" t="s">
        <v>250</v>
      </c>
      <c r="G133" s="32"/>
    </row>
    <row r="134" spans="1:7" x14ac:dyDescent="0.25">
      <c r="A134" s="18" t="s">
        <v>2203</v>
      </c>
      <c r="B134" s="105" t="s">
        <v>891</v>
      </c>
      <c r="C134" s="85" t="s">
        <v>250</v>
      </c>
      <c r="D134" s="85" t="s">
        <v>250</v>
      </c>
      <c r="E134" s="80"/>
      <c r="F134" s="85" t="s">
        <v>250</v>
      </c>
      <c r="G134" s="32"/>
    </row>
    <row r="135" spans="1:7" x14ac:dyDescent="0.25">
      <c r="A135" s="18" t="s">
        <v>2204</v>
      </c>
      <c r="B135" s="105" t="s">
        <v>891</v>
      </c>
      <c r="C135" s="85" t="s">
        <v>250</v>
      </c>
      <c r="D135" s="85" t="s">
        <v>250</v>
      </c>
      <c r="E135" s="80"/>
      <c r="F135" s="85" t="s">
        <v>250</v>
      </c>
      <c r="G135" s="32"/>
    </row>
    <row r="136" spans="1:7" x14ac:dyDescent="0.25">
      <c r="A136" s="18" t="s">
        <v>2205</v>
      </c>
      <c r="B136" s="105" t="s">
        <v>891</v>
      </c>
      <c r="C136" s="85" t="s">
        <v>250</v>
      </c>
      <c r="D136" s="85" t="s">
        <v>250</v>
      </c>
      <c r="E136" s="80"/>
      <c r="F136" s="85" t="s">
        <v>250</v>
      </c>
      <c r="G136" s="32"/>
    </row>
    <row r="137" spans="1:7" x14ac:dyDescent="0.25">
      <c r="A137" s="18" t="s">
        <v>2206</v>
      </c>
      <c r="B137" s="105" t="s">
        <v>891</v>
      </c>
      <c r="C137" s="85" t="s">
        <v>250</v>
      </c>
      <c r="D137" s="85" t="s">
        <v>250</v>
      </c>
      <c r="E137" s="80"/>
      <c r="F137" s="85" t="s">
        <v>250</v>
      </c>
      <c r="G137" s="32"/>
    </row>
    <row r="138" spans="1:7" x14ac:dyDescent="0.25">
      <c r="A138" s="18" t="s">
        <v>2207</v>
      </c>
      <c r="B138" s="105" t="s">
        <v>891</v>
      </c>
      <c r="C138" s="85" t="s">
        <v>250</v>
      </c>
      <c r="D138" s="85" t="s">
        <v>250</v>
      </c>
      <c r="E138" s="80"/>
      <c r="F138" s="85" t="s">
        <v>250</v>
      </c>
      <c r="G138" s="32"/>
    </row>
    <row r="139" spans="1:7" x14ac:dyDescent="0.25">
      <c r="A139" s="18" t="s">
        <v>2208</v>
      </c>
      <c r="B139" s="105" t="s">
        <v>891</v>
      </c>
      <c r="C139" s="85" t="s">
        <v>250</v>
      </c>
      <c r="D139" s="85" t="s">
        <v>250</v>
      </c>
      <c r="E139" s="80"/>
      <c r="F139" s="85" t="s">
        <v>250</v>
      </c>
      <c r="G139" s="32"/>
    </row>
    <row r="140" spans="1:7" x14ac:dyDescent="0.25">
      <c r="A140" s="18" t="s">
        <v>2209</v>
      </c>
      <c r="B140" s="105" t="s">
        <v>891</v>
      </c>
      <c r="C140" s="85" t="s">
        <v>250</v>
      </c>
      <c r="D140" s="85" t="s">
        <v>250</v>
      </c>
      <c r="E140" s="80"/>
      <c r="F140" s="85" t="s">
        <v>250</v>
      </c>
      <c r="G140" s="32"/>
    </row>
    <row r="141" spans="1:7" x14ac:dyDescent="0.25">
      <c r="A141" s="18" t="s">
        <v>2210</v>
      </c>
      <c r="B141" s="105" t="s">
        <v>891</v>
      </c>
      <c r="C141" s="85" t="s">
        <v>250</v>
      </c>
      <c r="D141" s="85" t="s">
        <v>250</v>
      </c>
      <c r="E141" s="80"/>
      <c r="F141" s="85" t="s">
        <v>250</v>
      </c>
      <c r="G141" s="32"/>
    </row>
    <row r="142" spans="1:7" x14ac:dyDescent="0.25">
      <c r="A142" s="18" t="s">
        <v>2211</v>
      </c>
      <c r="B142" s="105" t="s">
        <v>891</v>
      </c>
      <c r="C142" s="85" t="s">
        <v>250</v>
      </c>
      <c r="D142" s="85" t="s">
        <v>250</v>
      </c>
      <c r="E142" s="80"/>
      <c r="F142" s="85" t="s">
        <v>250</v>
      </c>
      <c r="G142" s="32"/>
    </row>
    <row r="143" spans="1:7" x14ac:dyDescent="0.25">
      <c r="A143" s="18" t="s">
        <v>2212</v>
      </c>
      <c r="B143" s="105" t="s">
        <v>891</v>
      </c>
      <c r="C143" s="85" t="s">
        <v>250</v>
      </c>
      <c r="D143" s="85" t="s">
        <v>250</v>
      </c>
      <c r="E143" s="80"/>
      <c r="F143" s="85" t="s">
        <v>250</v>
      </c>
      <c r="G143" s="32"/>
    </row>
    <row r="144" spans="1:7" x14ac:dyDescent="0.25">
      <c r="A144" s="18" t="s">
        <v>2213</v>
      </c>
      <c r="B144" s="105" t="s">
        <v>891</v>
      </c>
      <c r="C144" s="85" t="s">
        <v>250</v>
      </c>
      <c r="D144" s="85" t="s">
        <v>250</v>
      </c>
      <c r="E144" s="80"/>
      <c r="F144" s="85" t="s">
        <v>250</v>
      </c>
      <c r="G144" s="32"/>
    </row>
    <row r="145" spans="1:7" x14ac:dyDescent="0.25">
      <c r="A145" s="18" t="s">
        <v>2214</v>
      </c>
      <c r="B145" s="105" t="s">
        <v>891</v>
      </c>
      <c r="C145" s="85" t="s">
        <v>250</v>
      </c>
      <c r="D145" s="85" t="s">
        <v>250</v>
      </c>
      <c r="E145" s="80"/>
      <c r="F145" s="85" t="s">
        <v>250</v>
      </c>
      <c r="G145" s="32"/>
    </row>
    <row r="146" spans="1:7" x14ac:dyDescent="0.25">
      <c r="A146" s="18" t="s">
        <v>2215</v>
      </c>
      <c r="B146" s="105" t="s">
        <v>891</v>
      </c>
      <c r="C146" s="85" t="s">
        <v>250</v>
      </c>
      <c r="D146" s="85" t="s">
        <v>250</v>
      </c>
      <c r="E146" s="80"/>
      <c r="F146" s="85" t="s">
        <v>250</v>
      </c>
      <c r="G146" s="32"/>
    </row>
    <row r="147" spans="1:7" x14ac:dyDescent="0.25">
      <c r="A147" s="18" t="s">
        <v>2216</v>
      </c>
      <c r="B147" s="105" t="s">
        <v>891</v>
      </c>
      <c r="C147" s="85" t="s">
        <v>250</v>
      </c>
      <c r="D147" s="85" t="s">
        <v>250</v>
      </c>
      <c r="E147" s="80"/>
      <c r="F147" s="85" t="s">
        <v>250</v>
      </c>
      <c r="G147" s="32"/>
    </row>
    <row r="148" spans="1:7" x14ac:dyDescent="0.25">
      <c r="A148" s="18" t="s">
        <v>2217</v>
      </c>
      <c r="B148" s="105" t="s">
        <v>891</v>
      </c>
      <c r="C148" s="85" t="s">
        <v>250</v>
      </c>
      <c r="D148" s="85" t="s">
        <v>250</v>
      </c>
      <c r="E148" s="80"/>
      <c r="F148" s="85" t="s">
        <v>250</v>
      </c>
      <c r="G148" s="32"/>
    </row>
    <row r="149" spans="1:7" x14ac:dyDescent="0.25">
      <c r="A149" s="18" t="s">
        <v>2218</v>
      </c>
      <c r="B149" s="105" t="s">
        <v>891</v>
      </c>
      <c r="C149" s="85" t="s">
        <v>250</v>
      </c>
      <c r="D149" s="85" t="s">
        <v>250</v>
      </c>
      <c r="E149" s="80"/>
      <c r="F149" s="85" t="s">
        <v>250</v>
      </c>
      <c r="G149" s="32"/>
    </row>
    <row r="150" spans="1:7" x14ac:dyDescent="0.25">
      <c r="A150" s="18" t="s">
        <v>2219</v>
      </c>
      <c r="B150" s="105" t="s">
        <v>891</v>
      </c>
      <c r="C150" s="85" t="s">
        <v>250</v>
      </c>
      <c r="D150" s="85" t="s">
        <v>250</v>
      </c>
      <c r="E150" s="80"/>
      <c r="F150" s="85" t="s">
        <v>250</v>
      </c>
      <c r="G150" s="32"/>
    </row>
    <row r="151" spans="1:7" x14ac:dyDescent="0.25">
      <c r="A151" s="18" t="s">
        <v>2220</v>
      </c>
      <c r="B151" s="105" t="s">
        <v>891</v>
      </c>
      <c r="C151" s="85" t="s">
        <v>250</v>
      </c>
      <c r="D151" s="85" t="s">
        <v>250</v>
      </c>
      <c r="E151" s="80"/>
      <c r="F151" s="85" t="s">
        <v>250</v>
      </c>
      <c r="G151" s="32"/>
    </row>
    <row r="152" spans="1:7" x14ac:dyDescent="0.25">
      <c r="A152" s="18" t="s">
        <v>2221</v>
      </c>
      <c r="B152" s="105" t="s">
        <v>891</v>
      </c>
      <c r="C152" s="85" t="s">
        <v>250</v>
      </c>
      <c r="D152" s="85" t="s">
        <v>250</v>
      </c>
      <c r="E152" s="80"/>
      <c r="F152" s="85" t="s">
        <v>250</v>
      </c>
      <c r="G152" s="32"/>
    </row>
    <row r="153" spans="1:7" x14ac:dyDescent="0.25">
      <c r="A153" s="18" t="s">
        <v>2222</v>
      </c>
      <c r="B153" s="105" t="s">
        <v>891</v>
      </c>
      <c r="C153" s="85" t="s">
        <v>250</v>
      </c>
      <c r="D153" s="85" t="s">
        <v>250</v>
      </c>
      <c r="E153" s="80"/>
      <c r="F153" s="85" t="s">
        <v>250</v>
      </c>
      <c r="G153" s="32"/>
    </row>
    <row r="154" spans="1:7" x14ac:dyDescent="0.25">
      <c r="A154" s="18" t="s">
        <v>2223</v>
      </c>
      <c r="B154" s="105" t="s">
        <v>891</v>
      </c>
      <c r="C154" s="85" t="s">
        <v>250</v>
      </c>
      <c r="D154" s="85" t="s">
        <v>250</v>
      </c>
      <c r="E154" s="80"/>
      <c r="F154" s="85" t="s">
        <v>250</v>
      </c>
      <c r="G154" s="32"/>
    </row>
    <row r="155" spans="1:7" x14ac:dyDescent="0.25">
      <c r="A155" s="18" t="s">
        <v>2224</v>
      </c>
      <c r="B155" s="105" t="s">
        <v>891</v>
      </c>
      <c r="C155" s="85" t="s">
        <v>250</v>
      </c>
      <c r="D155" s="85" t="s">
        <v>250</v>
      </c>
      <c r="E155" s="80"/>
      <c r="F155" s="85" t="s">
        <v>250</v>
      </c>
      <c r="G155" s="32"/>
    </row>
    <row r="156" spans="1:7" x14ac:dyDescent="0.25">
      <c r="A156" s="18" t="s">
        <v>2225</v>
      </c>
      <c r="B156" s="105" t="s">
        <v>891</v>
      </c>
      <c r="C156" s="85" t="s">
        <v>250</v>
      </c>
      <c r="D156" s="85" t="s">
        <v>250</v>
      </c>
      <c r="E156" s="80"/>
      <c r="F156" s="85" t="s">
        <v>250</v>
      </c>
      <c r="G156" s="32"/>
    </row>
    <row r="157" spans="1:7" x14ac:dyDescent="0.25">
      <c r="A157" s="18" t="s">
        <v>2226</v>
      </c>
      <c r="B157" s="105" t="s">
        <v>891</v>
      </c>
      <c r="C157" s="85" t="s">
        <v>250</v>
      </c>
      <c r="D157" s="85" t="s">
        <v>250</v>
      </c>
      <c r="E157" s="80"/>
      <c r="F157" s="85" t="s">
        <v>250</v>
      </c>
      <c r="G157" s="32"/>
    </row>
    <row r="158" spans="1:7" x14ac:dyDescent="0.25">
      <c r="A158" s="18" t="s">
        <v>2227</v>
      </c>
      <c r="B158" s="105" t="s">
        <v>891</v>
      </c>
      <c r="C158" s="85" t="s">
        <v>250</v>
      </c>
      <c r="D158" s="85" t="s">
        <v>250</v>
      </c>
      <c r="E158" s="80"/>
      <c r="F158" s="85" t="s">
        <v>250</v>
      </c>
      <c r="G158" s="32"/>
    </row>
    <row r="159" spans="1:7" x14ac:dyDescent="0.25">
      <c r="A159" s="18" t="s">
        <v>2228</v>
      </c>
      <c r="B159" s="105" t="s">
        <v>891</v>
      </c>
      <c r="C159" s="85" t="s">
        <v>250</v>
      </c>
      <c r="D159" s="85" t="s">
        <v>250</v>
      </c>
      <c r="E159" s="80"/>
      <c r="F159" s="85" t="s">
        <v>250</v>
      </c>
      <c r="G159" s="32"/>
    </row>
    <row r="160" spans="1:7" x14ac:dyDescent="0.25">
      <c r="A160" s="18" t="s">
        <v>2229</v>
      </c>
      <c r="B160" s="105" t="s">
        <v>891</v>
      </c>
      <c r="C160" s="85" t="s">
        <v>250</v>
      </c>
      <c r="D160" s="85" t="s">
        <v>250</v>
      </c>
      <c r="E160" s="80"/>
      <c r="F160" s="85" t="s">
        <v>250</v>
      </c>
      <c r="G160" s="32"/>
    </row>
    <row r="161" spans="1:7" x14ac:dyDescent="0.25">
      <c r="A161" s="18" t="s">
        <v>2230</v>
      </c>
      <c r="B161" s="105" t="s">
        <v>891</v>
      </c>
      <c r="C161" s="85" t="s">
        <v>250</v>
      </c>
      <c r="D161" s="85" t="s">
        <v>250</v>
      </c>
      <c r="E161" s="80"/>
      <c r="F161" s="85" t="s">
        <v>250</v>
      </c>
      <c r="G161" s="32"/>
    </row>
    <row r="162" spans="1:7" x14ac:dyDescent="0.25">
      <c r="A162" s="18" t="s">
        <v>2231</v>
      </c>
      <c r="B162" s="105" t="s">
        <v>891</v>
      </c>
      <c r="C162" s="85" t="s">
        <v>250</v>
      </c>
      <c r="D162" s="85" t="s">
        <v>250</v>
      </c>
      <c r="E162" s="80"/>
      <c r="F162" s="85" t="s">
        <v>250</v>
      </c>
      <c r="G162" s="32"/>
    </row>
    <row r="163" spans="1:7" x14ac:dyDescent="0.25">
      <c r="A163" s="18" t="s">
        <v>2232</v>
      </c>
      <c r="B163" s="105" t="s">
        <v>891</v>
      </c>
      <c r="C163" s="85" t="s">
        <v>250</v>
      </c>
      <c r="D163" s="85" t="s">
        <v>250</v>
      </c>
      <c r="E163" s="80"/>
      <c r="F163" s="85" t="s">
        <v>250</v>
      </c>
      <c r="G163" s="32"/>
    </row>
    <row r="164" spans="1:7" x14ac:dyDescent="0.25">
      <c r="A164" s="18" t="s">
        <v>2233</v>
      </c>
      <c r="B164" s="105" t="s">
        <v>891</v>
      </c>
      <c r="C164" s="85" t="s">
        <v>250</v>
      </c>
      <c r="D164" s="85" t="s">
        <v>250</v>
      </c>
      <c r="E164" s="80"/>
      <c r="F164" s="85" t="s">
        <v>250</v>
      </c>
      <c r="G164" s="32"/>
    </row>
    <row r="165" spans="1:7" x14ac:dyDescent="0.25">
      <c r="A165" s="18" t="s">
        <v>2234</v>
      </c>
      <c r="B165" s="105" t="s">
        <v>891</v>
      </c>
      <c r="C165" s="85" t="s">
        <v>250</v>
      </c>
      <c r="D165" s="85" t="s">
        <v>250</v>
      </c>
      <c r="E165" s="80"/>
      <c r="F165" s="85" t="s">
        <v>250</v>
      </c>
      <c r="G165" s="32"/>
    </row>
    <row r="166" spans="1:7" x14ac:dyDescent="0.25">
      <c r="A166" s="18" t="s">
        <v>2235</v>
      </c>
      <c r="B166" s="105" t="s">
        <v>891</v>
      </c>
      <c r="C166" s="85" t="s">
        <v>250</v>
      </c>
      <c r="D166" s="85" t="s">
        <v>250</v>
      </c>
      <c r="E166" s="80"/>
      <c r="F166" s="85" t="s">
        <v>250</v>
      </c>
      <c r="G166" s="32"/>
    </row>
    <row r="167" spans="1:7" x14ac:dyDescent="0.25">
      <c r="A167" s="18" t="s">
        <v>2236</v>
      </c>
      <c r="B167" s="105" t="s">
        <v>891</v>
      </c>
      <c r="C167" s="85" t="s">
        <v>250</v>
      </c>
      <c r="D167" s="85" t="s">
        <v>250</v>
      </c>
      <c r="E167" s="80"/>
      <c r="F167" s="85" t="s">
        <v>250</v>
      </c>
      <c r="G167" s="32"/>
    </row>
    <row r="168" spans="1:7" x14ac:dyDescent="0.25">
      <c r="A168" s="18" t="s">
        <v>2237</v>
      </c>
      <c r="B168" s="105" t="s">
        <v>891</v>
      </c>
      <c r="C168" s="85" t="s">
        <v>250</v>
      </c>
      <c r="D168" s="85" t="s">
        <v>250</v>
      </c>
      <c r="E168" s="80"/>
      <c r="F168" s="85" t="s">
        <v>250</v>
      </c>
      <c r="G168" s="32"/>
    </row>
    <row r="169" spans="1:7" x14ac:dyDescent="0.25">
      <c r="A169" s="18" t="s">
        <v>2238</v>
      </c>
      <c r="B169" s="105" t="s">
        <v>891</v>
      </c>
      <c r="C169" s="85" t="s">
        <v>250</v>
      </c>
      <c r="D169" s="85" t="s">
        <v>250</v>
      </c>
      <c r="E169" s="80"/>
      <c r="F169" s="85" t="s">
        <v>250</v>
      </c>
      <c r="G169" s="32"/>
    </row>
    <row r="170" spans="1:7" x14ac:dyDescent="0.25">
      <c r="A170" s="36"/>
      <c r="B170" s="36" t="s">
        <v>903</v>
      </c>
      <c r="C170" s="36" t="s">
        <v>792</v>
      </c>
      <c r="D170" s="36" t="s">
        <v>793</v>
      </c>
      <c r="E170" s="36"/>
      <c r="F170" s="36" t="s">
        <v>757</v>
      </c>
      <c r="G170" s="36"/>
    </row>
    <row r="171" spans="1:7" x14ac:dyDescent="0.25">
      <c r="A171" s="18" t="s">
        <v>2239</v>
      </c>
      <c r="B171" s="18" t="s">
        <v>905</v>
      </c>
      <c r="C171" s="85" t="s">
        <v>250</v>
      </c>
      <c r="D171" s="85" t="s">
        <v>250</v>
      </c>
      <c r="E171" s="84"/>
      <c r="F171" s="85" t="s">
        <v>250</v>
      </c>
      <c r="G171" s="32"/>
    </row>
    <row r="172" spans="1:7" x14ac:dyDescent="0.25">
      <c r="A172" s="18" t="s">
        <v>2240</v>
      </c>
      <c r="B172" s="18" t="s">
        <v>907</v>
      </c>
      <c r="C172" s="85" t="s">
        <v>250</v>
      </c>
      <c r="D172" s="85" t="s">
        <v>250</v>
      </c>
      <c r="E172" s="84"/>
      <c r="F172" s="85" t="s">
        <v>250</v>
      </c>
      <c r="G172" s="32"/>
    </row>
    <row r="173" spans="1:7" x14ac:dyDescent="0.25">
      <c r="A173" s="18" t="s">
        <v>2241</v>
      </c>
      <c r="B173" s="18" t="s">
        <v>313</v>
      </c>
      <c r="C173" s="85" t="s">
        <v>250</v>
      </c>
      <c r="D173" s="85" t="s">
        <v>250</v>
      </c>
      <c r="E173" s="84"/>
      <c r="F173" s="85" t="s">
        <v>250</v>
      </c>
      <c r="G173" s="32"/>
    </row>
    <row r="174" spans="1:7" x14ac:dyDescent="0.25">
      <c r="A174" s="18" t="s">
        <v>2242</v>
      </c>
      <c r="B174" s="34"/>
      <c r="C174" s="85"/>
      <c r="D174" s="85"/>
      <c r="E174" s="84"/>
      <c r="F174" s="85"/>
      <c r="G174" s="32"/>
    </row>
    <row r="175" spans="1:7" x14ac:dyDescent="0.25">
      <c r="A175" s="18" t="s">
        <v>2243</v>
      </c>
      <c r="B175" s="34"/>
      <c r="C175" s="85"/>
      <c r="D175" s="85"/>
      <c r="E175" s="84"/>
      <c r="F175" s="85"/>
      <c r="G175" s="32"/>
    </row>
    <row r="176" spans="1:7" x14ac:dyDescent="0.25">
      <c r="A176" s="18" t="s">
        <v>2244</v>
      </c>
      <c r="B176" s="34"/>
      <c r="C176" s="85"/>
      <c r="D176" s="85"/>
      <c r="E176" s="84"/>
      <c r="F176" s="85"/>
      <c r="G176" s="32"/>
    </row>
    <row r="177" spans="1:7" x14ac:dyDescent="0.25">
      <c r="A177" s="18" t="s">
        <v>2245</v>
      </c>
      <c r="B177" s="34"/>
      <c r="C177" s="85"/>
      <c r="D177" s="85"/>
      <c r="E177" s="84"/>
      <c r="F177" s="85"/>
      <c r="G177" s="32"/>
    </row>
    <row r="178" spans="1:7" x14ac:dyDescent="0.25">
      <c r="A178" s="18" t="s">
        <v>2246</v>
      </c>
      <c r="B178" s="34"/>
      <c r="C178" s="85"/>
      <c r="D178" s="85"/>
      <c r="E178" s="84"/>
      <c r="F178" s="85"/>
      <c r="G178" s="32"/>
    </row>
    <row r="179" spans="1:7" x14ac:dyDescent="0.25">
      <c r="A179" s="18" t="s">
        <v>2247</v>
      </c>
      <c r="B179" s="34"/>
      <c r="C179" s="85"/>
      <c r="D179" s="85"/>
      <c r="E179" s="84"/>
      <c r="F179" s="85"/>
      <c r="G179" s="32"/>
    </row>
    <row r="180" spans="1:7" x14ac:dyDescent="0.25">
      <c r="A180" s="36"/>
      <c r="B180" s="36" t="s">
        <v>915</v>
      </c>
      <c r="C180" s="36" t="s">
        <v>792</v>
      </c>
      <c r="D180" s="36" t="s">
        <v>793</v>
      </c>
      <c r="E180" s="36"/>
      <c r="F180" s="36" t="s">
        <v>757</v>
      </c>
      <c r="G180" s="36"/>
    </row>
    <row r="181" spans="1:7" x14ac:dyDescent="0.25">
      <c r="A181" s="18" t="s">
        <v>2248</v>
      </c>
      <c r="B181" s="18" t="s">
        <v>917</v>
      </c>
      <c r="C181" s="85" t="s">
        <v>250</v>
      </c>
      <c r="D181" s="85" t="s">
        <v>250</v>
      </c>
      <c r="E181" s="84"/>
      <c r="F181" s="85" t="s">
        <v>250</v>
      </c>
      <c r="G181" s="32"/>
    </row>
    <row r="182" spans="1:7" x14ac:dyDescent="0.25">
      <c r="A182" s="18" t="s">
        <v>2249</v>
      </c>
      <c r="B182" s="18" t="s">
        <v>919</v>
      </c>
      <c r="C182" s="85" t="s">
        <v>250</v>
      </c>
      <c r="D182" s="85" t="s">
        <v>250</v>
      </c>
      <c r="E182" s="84"/>
      <c r="F182" s="85" t="s">
        <v>250</v>
      </c>
      <c r="G182" s="32"/>
    </row>
    <row r="183" spans="1:7" x14ac:dyDescent="0.25">
      <c r="A183" s="18" t="s">
        <v>2250</v>
      </c>
      <c r="B183" s="18" t="s">
        <v>313</v>
      </c>
      <c r="C183" s="85" t="s">
        <v>250</v>
      </c>
      <c r="D183" s="85" t="s">
        <v>250</v>
      </c>
      <c r="E183" s="84"/>
      <c r="F183" s="85" t="s">
        <v>250</v>
      </c>
      <c r="G183" s="32"/>
    </row>
    <row r="184" spans="1:7" x14ac:dyDescent="0.25">
      <c r="A184" s="18" t="s">
        <v>2251</v>
      </c>
      <c r="B184" s="34"/>
      <c r="C184" s="34"/>
      <c r="D184" s="34"/>
      <c r="E184" s="12"/>
      <c r="F184" s="34"/>
      <c r="G184" s="32"/>
    </row>
    <row r="185" spans="1:7" x14ac:dyDescent="0.25">
      <c r="A185" s="18" t="s">
        <v>2252</v>
      </c>
      <c r="B185" s="34"/>
      <c r="C185" s="34"/>
      <c r="D185" s="34"/>
      <c r="E185" s="12"/>
      <c r="F185" s="34"/>
      <c r="G185" s="32"/>
    </row>
    <row r="186" spans="1:7" x14ac:dyDescent="0.25">
      <c r="A186" s="18" t="s">
        <v>2253</v>
      </c>
      <c r="B186" s="34"/>
      <c r="C186" s="34"/>
      <c r="D186" s="34"/>
      <c r="E186" s="12"/>
      <c r="F186" s="34"/>
      <c r="G186" s="32"/>
    </row>
    <row r="187" spans="1:7" x14ac:dyDescent="0.25">
      <c r="A187" s="18" t="s">
        <v>2254</v>
      </c>
      <c r="B187" s="34"/>
      <c r="C187" s="34"/>
      <c r="D187" s="34"/>
      <c r="E187" s="12"/>
      <c r="F187" s="34"/>
      <c r="G187" s="32"/>
    </row>
    <row r="188" spans="1:7" x14ac:dyDescent="0.25">
      <c r="A188" s="18" t="s">
        <v>2255</v>
      </c>
      <c r="B188" s="34"/>
      <c r="C188" s="34"/>
      <c r="D188" s="34"/>
      <c r="E188" s="12"/>
      <c r="F188" s="34"/>
      <c r="G188" s="32"/>
    </row>
    <row r="189" spans="1:7" x14ac:dyDescent="0.25">
      <c r="A189" s="18" t="s">
        <v>2256</v>
      </c>
      <c r="B189" s="34"/>
      <c r="C189" s="34"/>
      <c r="D189" s="34"/>
      <c r="E189" s="12"/>
      <c r="F189" s="34"/>
      <c r="G189" s="32"/>
    </row>
    <row r="190" spans="1:7" x14ac:dyDescent="0.25">
      <c r="A190" s="36"/>
      <c r="B190" s="36" t="s">
        <v>927</v>
      </c>
      <c r="C190" s="36" t="s">
        <v>792</v>
      </c>
      <c r="D190" s="36" t="s">
        <v>793</v>
      </c>
      <c r="E190" s="36"/>
      <c r="F190" s="36" t="s">
        <v>757</v>
      </c>
      <c r="G190" s="36"/>
    </row>
    <row r="191" spans="1:7" x14ac:dyDescent="0.25">
      <c r="A191" s="18" t="s">
        <v>2257</v>
      </c>
      <c r="B191" s="57" t="s">
        <v>929</v>
      </c>
      <c r="C191" s="85" t="s">
        <v>250</v>
      </c>
      <c r="D191" s="85" t="s">
        <v>250</v>
      </c>
      <c r="E191" s="84"/>
      <c r="F191" s="85" t="s">
        <v>250</v>
      </c>
      <c r="G191" s="32"/>
    </row>
    <row r="192" spans="1:7" x14ac:dyDescent="0.25">
      <c r="A192" s="18" t="s">
        <v>2258</v>
      </c>
      <c r="B192" s="57" t="s">
        <v>931</v>
      </c>
      <c r="C192" s="85" t="s">
        <v>250</v>
      </c>
      <c r="D192" s="85" t="s">
        <v>250</v>
      </c>
      <c r="E192" s="84"/>
      <c r="F192" s="85" t="s">
        <v>250</v>
      </c>
      <c r="G192" s="32"/>
    </row>
    <row r="193" spans="1:7" x14ac:dyDescent="0.25">
      <c r="A193" s="18" t="s">
        <v>2259</v>
      </c>
      <c r="B193" s="57" t="s">
        <v>933</v>
      </c>
      <c r="C193" s="85" t="s">
        <v>250</v>
      </c>
      <c r="D193" s="85" t="s">
        <v>250</v>
      </c>
      <c r="E193" s="80"/>
      <c r="F193" s="85" t="s">
        <v>250</v>
      </c>
      <c r="G193" s="32"/>
    </row>
    <row r="194" spans="1:7" x14ac:dyDescent="0.25">
      <c r="A194" s="18" t="s">
        <v>2260</v>
      </c>
      <c r="B194" s="57" t="s">
        <v>935</v>
      </c>
      <c r="C194" s="85" t="s">
        <v>250</v>
      </c>
      <c r="D194" s="85" t="s">
        <v>250</v>
      </c>
      <c r="E194" s="80"/>
      <c r="F194" s="85" t="s">
        <v>250</v>
      </c>
      <c r="G194" s="32"/>
    </row>
    <row r="195" spans="1:7" x14ac:dyDescent="0.25">
      <c r="A195" s="18" t="s">
        <v>2261</v>
      </c>
      <c r="B195" s="57" t="s">
        <v>937</v>
      </c>
      <c r="C195" s="85" t="s">
        <v>250</v>
      </c>
      <c r="D195" s="85" t="s">
        <v>250</v>
      </c>
      <c r="E195" s="80"/>
      <c r="F195" s="85" t="s">
        <v>250</v>
      </c>
      <c r="G195" s="32"/>
    </row>
    <row r="196" spans="1:7" x14ac:dyDescent="0.25">
      <c r="A196" s="18" t="s">
        <v>2262</v>
      </c>
      <c r="B196" s="111"/>
      <c r="C196" s="85"/>
      <c r="D196" s="85"/>
      <c r="E196" s="80"/>
      <c r="F196" s="85"/>
      <c r="G196" s="32"/>
    </row>
    <row r="197" spans="1:7" x14ac:dyDescent="0.25">
      <c r="A197" s="18" t="s">
        <v>2263</v>
      </c>
      <c r="B197" s="111"/>
      <c r="C197" s="85"/>
      <c r="D197" s="85"/>
      <c r="E197" s="80"/>
      <c r="F197" s="85"/>
      <c r="G197" s="32"/>
    </row>
    <row r="198" spans="1:7" x14ac:dyDescent="0.25">
      <c r="A198" s="18" t="s">
        <v>2264</v>
      </c>
      <c r="B198" s="123"/>
      <c r="C198" s="85"/>
      <c r="D198" s="85"/>
      <c r="E198" s="80"/>
      <c r="F198" s="85"/>
      <c r="G198" s="32"/>
    </row>
    <row r="199" spans="1:7" x14ac:dyDescent="0.25">
      <c r="A199" s="18" t="s">
        <v>2265</v>
      </c>
      <c r="B199" s="123"/>
      <c r="C199" s="85"/>
      <c r="D199" s="85"/>
      <c r="E199" s="80"/>
      <c r="F199" s="85"/>
      <c r="G199" s="32"/>
    </row>
    <row r="200" spans="1:7" x14ac:dyDescent="0.25">
      <c r="A200" s="36"/>
      <c r="B200" s="36" t="s">
        <v>942</v>
      </c>
      <c r="C200" s="36" t="s">
        <v>792</v>
      </c>
      <c r="D200" s="36" t="s">
        <v>793</v>
      </c>
      <c r="E200" s="36"/>
      <c r="F200" s="36" t="s">
        <v>757</v>
      </c>
      <c r="G200" s="36"/>
    </row>
    <row r="201" spans="1:7" x14ac:dyDescent="0.25">
      <c r="A201" s="18" t="s">
        <v>2266</v>
      </c>
      <c r="B201" s="18" t="s">
        <v>944</v>
      </c>
      <c r="C201" s="85" t="s">
        <v>250</v>
      </c>
      <c r="D201" s="85" t="s">
        <v>250</v>
      </c>
      <c r="E201" s="84"/>
      <c r="F201" s="85" t="s">
        <v>250</v>
      </c>
      <c r="G201" s="32"/>
    </row>
    <row r="202" spans="1:7" x14ac:dyDescent="0.25">
      <c r="A202" s="18" t="s">
        <v>2267</v>
      </c>
      <c r="B202" s="124"/>
      <c r="C202" s="85"/>
      <c r="D202" s="85"/>
      <c r="E202" s="84"/>
      <c r="F202" s="85"/>
      <c r="G202" s="32"/>
    </row>
    <row r="203" spans="1:7" x14ac:dyDescent="0.25">
      <c r="A203" s="18" t="s">
        <v>2268</v>
      </c>
      <c r="B203" s="124"/>
      <c r="C203" s="85"/>
      <c r="D203" s="85"/>
      <c r="E203" s="84"/>
      <c r="F203" s="85"/>
      <c r="G203" s="32"/>
    </row>
    <row r="204" spans="1:7" x14ac:dyDescent="0.25">
      <c r="A204" s="18" t="s">
        <v>2269</v>
      </c>
      <c r="B204" s="124"/>
      <c r="C204" s="85"/>
      <c r="D204" s="85"/>
      <c r="E204" s="84"/>
      <c r="F204" s="85"/>
      <c r="G204" s="32"/>
    </row>
    <row r="205" spans="1:7" x14ac:dyDescent="0.25">
      <c r="A205" s="18" t="s">
        <v>2270</v>
      </c>
      <c r="B205" s="124"/>
      <c r="C205" s="85"/>
      <c r="D205" s="85"/>
      <c r="E205" s="84"/>
      <c r="F205" s="85"/>
      <c r="G205" s="32"/>
    </row>
    <row r="206" spans="1:7" x14ac:dyDescent="0.25">
      <c r="A206" s="18" t="s">
        <v>2271</v>
      </c>
      <c r="B206" s="105"/>
      <c r="C206" s="105"/>
      <c r="D206" s="105"/>
      <c r="E206" s="32"/>
      <c r="F206" s="105"/>
      <c r="G206" s="32"/>
    </row>
    <row r="207" spans="1:7" x14ac:dyDescent="0.25">
      <c r="A207" s="18" t="s">
        <v>2272</v>
      </c>
      <c r="B207" s="105"/>
      <c r="C207" s="105"/>
      <c r="D207" s="105"/>
      <c r="E207" s="32"/>
      <c r="F207" s="105"/>
      <c r="G207" s="32"/>
    </row>
    <row r="208" spans="1:7" x14ac:dyDescent="0.25">
      <c r="A208" s="18" t="s">
        <v>2273</v>
      </c>
      <c r="B208" s="105"/>
      <c r="C208" s="105"/>
      <c r="D208" s="105"/>
      <c r="E208" s="32"/>
      <c r="F208" s="105"/>
      <c r="G208" s="32"/>
    </row>
    <row r="209" spans="1:7" ht="18.75" x14ac:dyDescent="0.25">
      <c r="A209" s="88"/>
      <c r="B209" s="125" t="s">
        <v>2794</v>
      </c>
      <c r="C209" s="126"/>
      <c r="D209" s="126"/>
      <c r="E209" s="126"/>
      <c r="F209" s="126"/>
      <c r="G209" s="126"/>
    </row>
    <row r="210" spans="1:7" x14ac:dyDescent="0.25">
      <c r="A210" s="36"/>
      <c r="B210" s="36" t="s">
        <v>950</v>
      </c>
      <c r="C210" s="36" t="s">
        <v>951</v>
      </c>
      <c r="D210" s="36" t="s">
        <v>952</v>
      </c>
      <c r="E210" s="36"/>
      <c r="F210" s="36" t="s">
        <v>792</v>
      </c>
      <c r="G210" s="36" t="s">
        <v>953</v>
      </c>
    </row>
    <row r="211" spans="1:7" x14ac:dyDescent="0.25">
      <c r="A211" s="18" t="s">
        <v>2274</v>
      </c>
      <c r="B211" s="32" t="s">
        <v>955</v>
      </c>
      <c r="C211" s="95" t="s">
        <v>250</v>
      </c>
      <c r="D211" s="18"/>
      <c r="E211" s="29"/>
      <c r="F211" s="56"/>
      <c r="G211" s="56"/>
    </row>
    <row r="212" spans="1:7" x14ac:dyDescent="0.25">
      <c r="A212" s="29"/>
      <c r="B212" s="91"/>
      <c r="C212" s="29"/>
      <c r="D212" s="29"/>
      <c r="E212" s="29"/>
      <c r="F212" s="56"/>
      <c r="G212" s="56"/>
    </row>
    <row r="213" spans="1:7" x14ac:dyDescent="0.25">
      <c r="A213" s="18"/>
      <c r="B213" s="32" t="s">
        <v>956</v>
      </c>
      <c r="C213" s="29"/>
      <c r="D213" s="29"/>
      <c r="E213" s="29"/>
      <c r="F213" s="56"/>
      <c r="G213" s="56"/>
    </row>
    <row r="214" spans="1:7" x14ac:dyDescent="0.25">
      <c r="A214" s="18" t="s">
        <v>2275</v>
      </c>
      <c r="B214" s="105" t="s">
        <v>891</v>
      </c>
      <c r="C214" s="95" t="s">
        <v>250</v>
      </c>
      <c r="D214" s="122" t="s">
        <v>250</v>
      </c>
      <c r="E214" s="29"/>
      <c r="F214" s="46"/>
      <c r="G214" s="46"/>
    </row>
    <row r="215" spans="1:7" x14ac:dyDescent="0.25">
      <c r="A215" s="18" t="s">
        <v>2276</v>
      </c>
      <c r="B215" s="105" t="s">
        <v>891</v>
      </c>
      <c r="C215" s="95" t="s">
        <v>250</v>
      </c>
      <c r="D215" s="122" t="s">
        <v>250</v>
      </c>
      <c r="E215" s="29"/>
      <c r="F215" s="46"/>
      <c r="G215" s="46"/>
    </row>
    <row r="216" spans="1:7" x14ac:dyDescent="0.25">
      <c r="A216" s="18" t="s">
        <v>2277</v>
      </c>
      <c r="B216" s="105" t="s">
        <v>891</v>
      </c>
      <c r="C216" s="95" t="s">
        <v>250</v>
      </c>
      <c r="D216" s="122" t="s">
        <v>250</v>
      </c>
      <c r="E216" s="29"/>
      <c r="F216" s="46"/>
      <c r="G216" s="46"/>
    </row>
    <row r="217" spans="1:7" x14ac:dyDescent="0.25">
      <c r="A217" s="18" t="s">
        <v>2278</v>
      </c>
      <c r="B217" s="105" t="s">
        <v>891</v>
      </c>
      <c r="C217" s="95" t="s">
        <v>250</v>
      </c>
      <c r="D217" s="122" t="s">
        <v>250</v>
      </c>
      <c r="E217" s="29"/>
      <c r="F217" s="46"/>
      <c r="G217" s="46"/>
    </row>
    <row r="218" spans="1:7" x14ac:dyDescent="0.25">
      <c r="A218" s="18" t="s">
        <v>2279</v>
      </c>
      <c r="B218" s="105" t="s">
        <v>891</v>
      </c>
      <c r="C218" s="95" t="s">
        <v>250</v>
      </c>
      <c r="D218" s="122" t="s">
        <v>250</v>
      </c>
      <c r="E218" s="29"/>
      <c r="F218" s="46"/>
      <c r="G218" s="46"/>
    </row>
    <row r="219" spans="1:7" x14ac:dyDescent="0.25">
      <c r="A219" s="18" t="s">
        <v>2280</v>
      </c>
      <c r="B219" s="105" t="s">
        <v>891</v>
      </c>
      <c r="C219" s="95" t="s">
        <v>250</v>
      </c>
      <c r="D219" s="122" t="s">
        <v>250</v>
      </c>
      <c r="E219" s="29"/>
      <c r="F219" s="46"/>
      <c r="G219" s="46"/>
    </row>
    <row r="220" spans="1:7" x14ac:dyDescent="0.25">
      <c r="A220" s="18" t="s">
        <v>2281</v>
      </c>
      <c r="B220" s="105" t="s">
        <v>891</v>
      </c>
      <c r="C220" s="95" t="s">
        <v>250</v>
      </c>
      <c r="D220" s="122" t="s">
        <v>250</v>
      </c>
      <c r="E220" s="29"/>
      <c r="F220" s="46"/>
      <c r="G220" s="46"/>
    </row>
    <row r="221" spans="1:7" x14ac:dyDescent="0.25">
      <c r="A221" s="18" t="s">
        <v>2282</v>
      </c>
      <c r="B221" s="105" t="s">
        <v>891</v>
      </c>
      <c r="C221" s="95" t="s">
        <v>250</v>
      </c>
      <c r="D221" s="122" t="s">
        <v>250</v>
      </c>
      <c r="E221" s="29"/>
      <c r="F221" s="46"/>
      <c r="G221" s="46"/>
    </row>
    <row r="222" spans="1:7" x14ac:dyDescent="0.25">
      <c r="A222" s="18" t="s">
        <v>2283</v>
      </c>
      <c r="B222" s="105" t="s">
        <v>891</v>
      </c>
      <c r="C222" s="95" t="s">
        <v>250</v>
      </c>
      <c r="D222" s="122" t="s">
        <v>250</v>
      </c>
      <c r="E222" s="29"/>
      <c r="F222" s="46"/>
      <c r="G222" s="46"/>
    </row>
    <row r="223" spans="1:7" x14ac:dyDescent="0.25">
      <c r="A223" s="18" t="s">
        <v>2284</v>
      </c>
      <c r="B223" s="105" t="s">
        <v>891</v>
      </c>
      <c r="C223" s="95" t="s">
        <v>250</v>
      </c>
      <c r="D223" s="122" t="s">
        <v>250</v>
      </c>
      <c r="E223" s="32"/>
      <c r="F223" s="46"/>
      <c r="G223" s="46"/>
    </row>
    <row r="224" spans="1:7" x14ac:dyDescent="0.25">
      <c r="A224" s="18" t="s">
        <v>2285</v>
      </c>
      <c r="B224" s="105" t="s">
        <v>891</v>
      </c>
      <c r="C224" s="95" t="s">
        <v>250</v>
      </c>
      <c r="D224" s="122" t="s">
        <v>250</v>
      </c>
      <c r="E224" s="32"/>
      <c r="F224" s="46"/>
      <c r="G224" s="46"/>
    </row>
    <row r="225" spans="1:7" x14ac:dyDescent="0.25">
      <c r="A225" s="18" t="s">
        <v>2286</v>
      </c>
      <c r="B225" s="105" t="s">
        <v>891</v>
      </c>
      <c r="C225" s="95" t="s">
        <v>250</v>
      </c>
      <c r="D225" s="122" t="s">
        <v>250</v>
      </c>
      <c r="E225" s="32"/>
      <c r="F225" s="46"/>
      <c r="G225" s="46"/>
    </row>
    <row r="226" spans="1:7" x14ac:dyDescent="0.25">
      <c r="A226" s="18" t="s">
        <v>2287</v>
      </c>
      <c r="B226" s="105" t="s">
        <v>891</v>
      </c>
      <c r="C226" s="95" t="s">
        <v>250</v>
      </c>
      <c r="D226" s="122" t="s">
        <v>250</v>
      </c>
      <c r="E226" s="32"/>
      <c r="F226" s="46"/>
      <c r="G226" s="46"/>
    </row>
    <row r="227" spans="1:7" x14ac:dyDescent="0.25">
      <c r="A227" s="18" t="s">
        <v>2288</v>
      </c>
      <c r="B227" s="105" t="s">
        <v>891</v>
      </c>
      <c r="C227" s="95" t="s">
        <v>250</v>
      </c>
      <c r="D227" s="122" t="s">
        <v>250</v>
      </c>
      <c r="E227" s="32"/>
      <c r="F227" s="46"/>
      <c r="G227" s="46"/>
    </row>
    <row r="228" spans="1:7" x14ac:dyDescent="0.25">
      <c r="A228" s="18" t="s">
        <v>2289</v>
      </c>
      <c r="B228" s="105" t="s">
        <v>891</v>
      </c>
      <c r="C228" s="95" t="s">
        <v>250</v>
      </c>
      <c r="D228" s="122" t="s">
        <v>250</v>
      </c>
      <c r="E228" s="32"/>
      <c r="F228" s="46"/>
      <c r="G228" s="46"/>
    </row>
    <row r="229" spans="1:7" x14ac:dyDescent="0.25">
      <c r="A229" s="18" t="s">
        <v>2290</v>
      </c>
      <c r="B229" s="105" t="s">
        <v>891</v>
      </c>
      <c r="C229" s="95" t="s">
        <v>250</v>
      </c>
      <c r="D229" s="122" t="s">
        <v>250</v>
      </c>
      <c r="E229" s="18"/>
      <c r="F229" s="46"/>
      <c r="G229" s="46"/>
    </row>
    <row r="230" spans="1:7" x14ac:dyDescent="0.25">
      <c r="A230" s="18" t="s">
        <v>2291</v>
      </c>
      <c r="B230" s="105" t="s">
        <v>891</v>
      </c>
      <c r="C230" s="95" t="s">
        <v>250</v>
      </c>
      <c r="D230" s="122" t="s">
        <v>250</v>
      </c>
      <c r="E230" s="86"/>
      <c r="F230" s="46"/>
      <c r="G230" s="46"/>
    </row>
    <row r="231" spans="1:7" x14ac:dyDescent="0.25">
      <c r="A231" s="18" t="s">
        <v>2292</v>
      </c>
      <c r="B231" s="105" t="s">
        <v>891</v>
      </c>
      <c r="C231" s="95" t="s">
        <v>250</v>
      </c>
      <c r="D231" s="122" t="s">
        <v>250</v>
      </c>
      <c r="E231" s="86"/>
      <c r="F231" s="46"/>
      <c r="G231" s="46"/>
    </row>
    <row r="232" spans="1:7" x14ac:dyDescent="0.25">
      <c r="A232" s="18" t="s">
        <v>2293</v>
      </c>
      <c r="B232" s="105" t="s">
        <v>891</v>
      </c>
      <c r="C232" s="95" t="s">
        <v>250</v>
      </c>
      <c r="D232" s="122" t="s">
        <v>250</v>
      </c>
      <c r="E232" s="86"/>
      <c r="F232" s="46"/>
      <c r="G232" s="46"/>
    </row>
    <row r="233" spans="1:7" x14ac:dyDescent="0.25">
      <c r="A233" s="18" t="s">
        <v>2294</v>
      </c>
      <c r="B233" s="105" t="s">
        <v>891</v>
      </c>
      <c r="C233" s="95" t="s">
        <v>250</v>
      </c>
      <c r="D233" s="122" t="s">
        <v>250</v>
      </c>
      <c r="E233" s="86"/>
      <c r="F233" s="46"/>
      <c r="G233" s="46"/>
    </row>
    <row r="234" spans="1:7" x14ac:dyDescent="0.25">
      <c r="A234" s="18" t="s">
        <v>2295</v>
      </c>
      <c r="B234" s="105" t="s">
        <v>891</v>
      </c>
      <c r="C234" s="95" t="s">
        <v>250</v>
      </c>
      <c r="D234" s="122" t="s">
        <v>250</v>
      </c>
      <c r="E234" s="86"/>
      <c r="F234" s="46"/>
      <c r="G234" s="46"/>
    </row>
    <row r="235" spans="1:7" x14ac:dyDescent="0.25">
      <c r="A235" s="18" t="s">
        <v>2296</v>
      </c>
      <c r="B235" s="105" t="s">
        <v>891</v>
      </c>
      <c r="C235" s="95" t="s">
        <v>250</v>
      </c>
      <c r="D235" s="122" t="s">
        <v>250</v>
      </c>
      <c r="E235" s="86"/>
      <c r="F235" s="46"/>
      <c r="G235" s="46"/>
    </row>
    <row r="236" spans="1:7" x14ac:dyDescent="0.25">
      <c r="A236" s="18" t="s">
        <v>2297</v>
      </c>
      <c r="B236" s="105" t="s">
        <v>891</v>
      </c>
      <c r="C236" s="95" t="s">
        <v>250</v>
      </c>
      <c r="D236" s="122" t="s">
        <v>250</v>
      </c>
      <c r="E236" s="86"/>
      <c r="F236" s="46"/>
      <c r="G236" s="46"/>
    </row>
    <row r="237" spans="1:7" x14ac:dyDescent="0.25">
      <c r="A237" s="18" t="s">
        <v>2298</v>
      </c>
      <c r="B237" s="105" t="s">
        <v>891</v>
      </c>
      <c r="C237" s="95" t="s">
        <v>250</v>
      </c>
      <c r="D237" s="122" t="s">
        <v>250</v>
      </c>
      <c r="E237" s="86"/>
      <c r="F237" s="46"/>
      <c r="G237" s="46"/>
    </row>
    <row r="238" spans="1:7" x14ac:dyDescent="0.25">
      <c r="A238" s="18" t="s">
        <v>2299</v>
      </c>
      <c r="B238" s="48" t="s">
        <v>315</v>
      </c>
      <c r="C238" s="49">
        <v>0</v>
      </c>
      <c r="D238" s="45">
        <v>0</v>
      </c>
      <c r="E238" s="86"/>
      <c r="F238" s="93">
        <v>0</v>
      </c>
      <c r="G238" s="93">
        <v>0</v>
      </c>
    </row>
    <row r="239" spans="1:7" x14ac:dyDescent="0.25">
      <c r="A239" s="36"/>
      <c r="B239" s="36" t="s">
        <v>982</v>
      </c>
      <c r="C239" s="36" t="s">
        <v>951</v>
      </c>
      <c r="D239" s="36" t="s">
        <v>952</v>
      </c>
      <c r="E239" s="36"/>
      <c r="F239" s="36" t="s">
        <v>792</v>
      </c>
      <c r="G239" s="36" t="s">
        <v>953</v>
      </c>
    </row>
    <row r="240" spans="1:7" x14ac:dyDescent="0.25">
      <c r="A240" s="18" t="s">
        <v>2300</v>
      </c>
      <c r="B240" s="18" t="s">
        <v>984</v>
      </c>
      <c r="C240" s="85" t="s">
        <v>250</v>
      </c>
      <c r="D240" s="18"/>
      <c r="E240" s="18"/>
      <c r="F240" s="81"/>
      <c r="G240" s="81"/>
    </row>
    <row r="241" spans="1:7" x14ac:dyDescent="0.25">
      <c r="A241" s="18"/>
      <c r="B241" s="18"/>
      <c r="C241" s="18"/>
      <c r="D241" s="18"/>
      <c r="E241" s="18"/>
      <c r="F241" s="81"/>
      <c r="G241" s="81"/>
    </row>
    <row r="242" spans="1:7" x14ac:dyDescent="0.25">
      <c r="A242" s="18"/>
      <c r="B242" s="32" t="s">
        <v>985</v>
      </c>
      <c r="C242" s="18"/>
      <c r="D242" s="18"/>
      <c r="E242" s="18"/>
      <c r="F242" s="81"/>
      <c r="G242" s="81"/>
    </row>
    <row r="243" spans="1:7" x14ac:dyDescent="0.25">
      <c r="A243" s="18" t="s">
        <v>2301</v>
      </c>
      <c r="B243" s="18" t="s">
        <v>987</v>
      </c>
      <c r="C243" s="95" t="s">
        <v>250</v>
      </c>
      <c r="D243" s="122" t="s">
        <v>250</v>
      </c>
      <c r="E243" s="18"/>
      <c r="F243" s="46"/>
      <c r="G243" s="46"/>
    </row>
    <row r="244" spans="1:7" x14ac:dyDescent="0.25">
      <c r="A244" s="18" t="s">
        <v>2302</v>
      </c>
      <c r="B244" s="18" t="s">
        <v>989</v>
      </c>
      <c r="C244" s="95" t="s">
        <v>250</v>
      </c>
      <c r="D244" s="122" t="s">
        <v>250</v>
      </c>
      <c r="E244" s="18"/>
      <c r="F244" s="46"/>
      <c r="G244" s="46"/>
    </row>
    <row r="245" spans="1:7" x14ac:dyDescent="0.25">
      <c r="A245" s="18" t="s">
        <v>2303</v>
      </c>
      <c r="B245" s="18" t="s">
        <v>991</v>
      </c>
      <c r="C245" s="95" t="s">
        <v>250</v>
      </c>
      <c r="D245" s="122" t="s">
        <v>250</v>
      </c>
      <c r="E245" s="18"/>
      <c r="F245" s="46"/>
      <c r="G245" s="46"/>
    </row>
    <row r="246" spans="1:7" x14ac:dyDescent="0.25">
      <c r="A246" s="18" t="s">
        <v>2304</v>
      </c>
      <c r="B246" s="18" t="s">
        <v>993</v>
      </c>
      <c r="C246" s="95" t="s">
        <v>250</v>
      </c>
      <c r="D246" s="122" t="s">
        <v>250</v>
      </c>
      <c r="E246" s="18"/>
      <c r="F246" s="46"/>
      <c r="G246" s="46"/>
    </row>
    <row r="247" spans="1:7" x14ac:dyDescent="0.25">
      <c r="A247" s="18" t="s">
        <v>2305</v>
      </c>
      <c r="B247" s="18" t="s">
        <v>995</v>
      </c>
      <c r="C247" s="95" t="s">
        <v>250</v>
      </c>
      <c r="D247" s="122" t="s">
        <v>250</v>
      </c>
      <c r="E247" s="18"/>
      <c r="F247" s="46"/>
      <c r="G247" s="46"/>
    </row>
    <row r="248" spans="1:7" x14ac:dyDescent="0.25">
      <c r="A248" s="18" t="s">
        <v>2306</v>
      </c>
      <c r="B248" s="18" t="s">
        <v>997</v>
      </c>
      <c r="C248" s="95" t="s">
        <v>250</v>
      </c>
      <c r="D248" s="122" t="s">
        <v>250</v>
      </c>
      <c r="E248" s="18"/>
      <c r="F248" s="46"/>
      <c r="G248" s="46"/>
    </row>
    <row r="249" spans="1:7" x14ac:dyDescent="0.25">
      <c r="A249" s="18" t="s">
        <v>2307</v>
      </c>
      <c r="B249" s="18" t="s">
        <v>999</v>
      </c>
      <c r="C249" s="95" t="s">
        <v>250</v>
      </c>
      <c r="D249" s="122" t="s">
        <v>250</v>
      </c>
      <c r="E249" s="18"/>
      <c r="F249" s="46"/>
      <c r="G249" s="46"/>
    </row>
    <row r="250" spans="1:7" x14ac:dyDescent="0.25">
      <c r="A250" s="18" t="s">
        <v>2308</v>
      </c>
      <c r="B250" s="18" t="s">
        <v>1001</v>
      </c>
      <c r="C250" s="95" t="s">
        <v>250</v>
      </c>
      <c r="D250" s="122" t="s">
        <v>250</v>
      </c>
      <c r="E250" s="18"/>
      <c r="F250" s="46"/>
      <c r="G250" s="46"/>
    </row>
    <row r="251" spans="1:7" x14ac:dyDescent="0.25">
      <c r="A251" s="18" t="s">
        <v>2309</v>
      </c>
      <c r="B251" s="48" t="s">
        <v>315</v>
      </c>
      <c r="C251" s="40">
        <v>0</v>
      </c>
      <c r="D251" s="92">
        <v>0</v>
      </c>
      <c r="E251" s="18"/>
      <c r="F251" s="93">
        <v>0</v>
      </c>
      <c r="G251" s="93">
        <v>0</v>
      </c>
    </row>
    <row r="252" spans="1:7" x14ac:dyDescent="0.25">
      <c r="A252" s="18" t="s">
        <v>2310</v>
      </c>
      <c r="B252" s="51" t="s">
        <v>1004</v>
      </c>
      <c r="C252" s="95"/>
      <c r="D252" s="122"/>
      <c r="E252" s="18"/>
      <c r="F252" s="46"/>
      <c r="G252" s="46"/>
    </row>
    <row r="253" spans="1:7" x14ac:dyDescent="0.25">
      <c r="A253" s="18" t="s">
        <v>2311</v>
      </c>
      <c r="B253" s="51" t="s">
        <v>1006</v>
      </c>
      <c r="C253" s="95"/>
      <c r="D253" s="122"/>
      <c r="E253" s="18"/>
      <c r="F253" s="46"/>
      <c r="G253" s="46"/>
    </row>
    <row r="254" spans="1:7" x14ac:dyDescent="0.25">
      <c r="A254" s="18" t="s">
        <v>2312</v>
      </c>
      <c r="B254" s="51" t="s">
        <v>1008</v>
      </c>
      <c r="C254" s="95"/>
      <c r="D254" s="122"/>
      <c r="E254" s="18"/>
      <c r="F254" s="46"/>
      <c r="G254" s="46"/>
    </row>
    <row r="255" spans="1:7" x14ac:dyDescent="0.25">
      <c r="A255" s="18" t="s">
        <v>2313</v>
      </c>
      <c r="B255" s="51" t="s">
        <v>1010</v>
      </c>
      <c r="C255" s="95"/>
      <c r="D255" s="122"/>
      <c r="E255" s="18"/>
      <c r="F255" s="46"/>
      <c r="G255" s="46"/>
    </row>
    <row r="256" spans="1:7" x14ac:dyDescent="0.25">
      <c r="A256" s="18" t="s">
        <v>2314</v>
      </c>
      <c r="B256" s="51" t="s">
        <v>1012</v>
      </c>
      <c r="C256" s="95"/>
      <c r="D256" s="122"/>
      <c r="E256" s="18"/>
      <c r="F256" s="46"/>
      <c r="G256" s="46"/>
    </row>
    <row r="257" spans="1:7" x14ac:dyDescent="0.25">
      <c r="A257" s="18" t="s">
        <v>2315</v>
      </c>
      <c r="B257" s="51" t="s">
        <v>1014</v>
      </c>
      <c r="C257" s="95"/>
      <c r="D257" s="122"/>
      <c r="E257" s="18"/>
      <c r="F257" s="46"/>
      <c r="G257" s="46"/>
    </row>
    <row r="258" spans="1:7" x14ac:dyDescent="0.25">
      <c r="A258" s="18" t="s">
        <v>2316</v>
      </c>
      <c r="B258" s="51"/>
      <c r="C258" s="18"/>
      <c r="D258" s="18"/>
      <c r="E258" s="18"/>
      <c r="F258" s="46"/>
      <c r="G258" s="46"/>
    </row>
    <row r="259" spans="1:7" x14ac:dyDescent="0.25">
      <c r="A259" s="18" t="s">
        <v>2317</v>
      </c>
      <c r="B259" s="51"/>
      <c r="C259" s="18"/>
      <c r="D259" s="18"/>
      <c r="E259" s="18"/>
      <c r="F259" s="46"/>
      <c r="G259" s="46"/>
    </row>
    <row r="260" spans="1:7" x14ac:dyDescent="0.25">
      <c r="A260" s="18" t="s">
        <v>2318</v>
      </c>
      <c r="B260" s="51"/>
      <c r="C260" s="18"/>
      <c r="D260" s="18"/>
      <c r="E260" s="18"/>
      <c r="F260" s="46"/>
      <c r="G260" s="46"/>
    </row>
    <row r="261" spans="1:7" x14ac:dyDescent="0.25">
      <c r="A261" s="36"/>
      <c r="B261" s="36" t="s">
        <v>1018</v>
      </c>
      <c r="C261" s="36" t="s">
        <v>951</v>
      </c>
      <c r="D261" s="36" t="s">
        <v>952</v>
      </c>
      <c r="E261" s="36"/>
      <c r="F261" s="36" t="s">
        <v>792</v>
      </c>
      <c r="G261" s="36" t="s">
        <v>953</v>
      </c>
    </row>
    <row r="262" spans="1:7" x14ac:dyDescent="0.25">
      <c r="A262" s="18" t="s">
        <v>2319</v>
      </c>
      <c r="B262" s="18" t="s">
        <v>984</v>
      </c>
      <c r="C262" s="85" t="s">
        <v>286</v>
      </c>
      <c r="D262" s="18"/>
      <c r="E262" s="18"/>
      <c r="F262" s="81"/>
      <c r="G262" s="81"/>
    </row>
    <row r="263" spans="1:7" x14ac:dyDescent="0.25">
      <c r="A263" s="18"/>
      <c r="B263" s="18"/>
      <c r="C263" s="18"/>
      <c r="D263" s="18"/>
      <c r="E263" s="18"/>
      <c r="F263" s="81"/>
      <c r="G263" s="81"/>
    </row>
    <row r="264" spans="1:7" x14ac:dyDescent="0.25">
      <c r="A264" s="18"/>
      <c r="B264" s="32" t="s">
        <v>985</v>
      </c>
      <c r="C264" s="18"/>
      <c r="D264" s="18"/>
      <c r="E264" s="18"/>
      <c r="F264" s="81"/>
      <c r="G264" s="81"/>
    </row>
    <row r="265" spans="1:7" x14ac:dyDescent="0.25">
      <c r="A265" s="18" t="s">
        <v>2320</v>
      </c>
      <c r="B265" s="18" t="s">
        <v>987</v>
      </c>
      <c r="C265" s="95" t="s">
        <v>286</v>
      </c>
      <c r="D265" s="122" t="s">
        <v>286</v>
      </c>
      <c r="E265" s="18"/>
      <c r="F265" s="46"/>
      <c r="G265" s="46"/>
    </row>
    <row r="266" spans="1:7" x14ac:dyDescent="0.25">
      <c r="A266" s="18" t="s">
        <v>2321</v>
      </c>
      <c r="B266" s="18" t="s">
        <v>989</v>
      </c>
      <c r="C266" s="95" t="s">
        <v>286</v>
      </c>
      <c r="D266" s="122" t="s">
        <v>286</v>
      </c>
      <c r="E266" s="18"/>
      <c r="F266" s="46"/>
      <c r="G266" s="46"/>
    </row>
    <row r="267" spans="1:7" x14ac:dyDescent="0.25">
      <c r="A267" s="18" t="s">
        <v>2322</v>
      </c>
      <c r="B267" s="18" t="s">
        <v>991</v>
      </c>
      <c r="C267" s="95" t="s">
        <v>286</v>
      </c>
      <c r="D267" s="122" t="s">
        <v>286</v>
      </c>
      <c r="E267" s="18"/>
      <c r="F267" s="46"/>
      <c r="G267" s="46"/>
    </row>
    <row r="268" spans="1:7" x14ac:dyDescent="0.25">
      <c r="A268" s="18" t="s">
        <v>2323</v>
      </c>
      <c r="B268" s="18" t="s">
        <v>993</v>
      </c>
      <c r="C268" s="95" t="s">
        <v>286</v>
      </c>
      <c r="D268" s="122" t="s">
        <v>286</v>
      </c>
      <c r="E268" s="18"/>
      <c r="F268" s="46"/>
      <c r="G268" s="46"/>
    </row>
    <row r="269" spans="1:7" x14ac:dyDescent="0.25">
      <c r="A269" s="18" t="s">
        <v>2324</v>
      </c>
      <c r="B269" s="18" t="s">
        <v>995</v>
      </c>
      <c r="C269" s="95" t="s">
        <v>286</v>
      </c>
      <c r="D269" s="122" t="s">
        <v>286</v>
      </c>
      <c r="E269" s="18"/>
      <c r="F269" s="46"/>
      <c r="G269" s="46"/>
    </row>
    <row r="270" spans="1:7" x14ac:dyDescent="0.25">
      <c r="A270" s="18" t="s">
        <v>2325</v>
      </c>
      <c r="B270" s="18" t="s">
        <v>997</v>
      </c>
      <c r="C270" s="95" t="s">
        <v>286</v>
      </c>
      <c r="D270" s="122" t="s">
        <v>286</v>
      </c>
      <c r="E270" s="18"/>
      <c r="F270" s="46"/>
      <c r="G270" s="46"/>
    </row>
    <row r="271" spans="1:7" x14ac:dyDescent="0.25">
      <c r="A271" s="18" t="s">
        <v>2326</v>
      </c>
      <c r="B271" s="18" t="s">
        <v>999</v>
      </c>
      <c r="C271" s="95" t="s">
        <v>286</v>
      </c>
      <c r="D271" s="122" t="s">
        <v>286</v>
      </c>
      <c r="E271" s="18"/>
      <c r="F271" s="46"/>
      <c r="G271" s="46"/>
    </row>
    <row r="272" spans="1:7" x14ac:dyDescent="0.25">
      <c r="A272" s="18" t="s">
        <v>2327</v>
      </c>
      <c r="B272" s="18" t="s">
        <v>1001</v>
      </c>
      <c r="C272" s="95" t="s">
        <v>286</v>
      </c>
      <c r="D272" s="122" t="s">
        <v>286</v>
      </c>
      <c r="E272" s="18"/>
      <c r="F272" s="46"/>
      <c r="G272" s="46"/>
    </row>
    <row r="273" spans="1:7" x14ac:dyDescent="0.25">
      <c r="A273" s="18" t="s">
        <v>2328</v>
      </c>
      <c r="B273" s="48" t="s">
        <v>315</v>
      </c>
      <c r="C273" s="40">
        <v>0</v>
      </c>
      <c r="D273" s="92">
        <v>0</v>
      </c>
      <c r="E273" s="18"/>
      <c r="F273" s="93">
        <v>0</v>
      </c>
      <c r="G273" s="93">
        <v>0</v>
      </c>
    </row>
    <row r="274" spans="1:7" x14ac:dyDescent="0.25">
      <c r="A274" s="18" t="s">
        <v>2329</v>
      </c>
      <c r="B274" s="51" t="s">
        <v>1004</v>
      </c>
      <c r="C274" s="95"/>
      <c r="D274" s="122"/>
      <c r="E274" s="18"/>
      <c r="F274" s="46"/>
      <c r="G274" s="46"/>
    </row>
    <row r="275" spans="1:7" x14ac:dyDescent="0.25">
      <c r="A275" s="18" t="s">
        <v>2330</v>
      </c>
      <c r="B275" s="51" t="s">
        <v>1006</v>
      </c>
      <c r="C275" s="95"/>
      <c r="D275" s="122"/>
      <c r="E275" s="18"/>
      <c r="F275" s="46"/>
      <c r="G275" s="46"/>
    </row>
    <row r="276" spans="1:7" x14ac:dyDescent="0.25">
      <c r="A276" s="18" t="s">
        <v>2331</v>
      </c>
      <c r="B276" s="51" t="s">
        <v>1008</v>
      </c>
      <c r="C276" s="95"/>
      <c r="D276" s="122"/>
      <c r="E276" s="18"/>
      <c r="F276" s="46"/>
      <c r="G276" s="46"/>
    </row>
    <row r="277" spans="1:7" x14ac:dyDescent="0.25">
      <c r="A277" s="18" t="s">
        <v>2332</v>
      </c>
      <c r="B277" s="51" t="s">
        <v>1010</v>
      </c>
      <c r="C277" s="95"/>
      <c r="D277" s="122"/>
      <c r="E277" s="18"/>
      <c r="F277" s="46"/>
      <c r="G277" s="46"/>
    </row>
    <row r="278" spans="1:7" x14ac:dyDescent="0.25">
      <c r="A278" s="18" t="s">
        <v>2333</v>
      </c>
      <c r="B278" s="51" t="s">
        <v>1012</v>
      </c>
      <c r="C278" s="95"/>
      <c r="D278" s="122"/>
      <c r="E278" s="18"/>
      <c r="F278" s="46"/>
      <c r="G278" s="46"/>
    </row>
    <row r="279" spans="1:7" x14ac:dyDescent="0.25">
      <c r="A279" s="18" t="s">
        <v>2334</v>
      </c>
      <c r="B279" s="51" t="s">
        <v>1014</v>
      </c>
      <c r="C279" s="95"/>
      <c r="D279" s="122"/>
      <c r="E279" s="18"/>
      <c r="F279" s="46"/>
      <c r="G279" s="46"/>
    </row>
    <row r="280" spans="1:7" x14ac:dyDescent="0.25">
      <c r="A280" s="18" t="s">
        <v>2335</v>
      </c>
      <c r="B280" s="51"/>
      <c r="C280" s="18"/>
      <c r="D280" s="18"/>
      <c r="E280" s="18"/>
      <c r="F280" s="47"/>
      <c r="G280" s="47"/>
    </row>
    <row r="281" spans="1:7" x14ac:dyDescent="0.25">
      <c r="A281" s="18" t="s">
        <v>2336</v>
      </c>
      <c r="B281" s="51"/>
      <c r="C281" s="18"/>
      <c r="D281" s="18"/>
      <c r="E281" s="18"/>
      <c r="F281" s="47"/>
      <c r="G281" s="47"/>
    </row>
    <row r="282" spans="1:7" x14ac:dyDescent="0.25">
      <c r="A282" s="18" t="s">
        <v>2337</v>
      </c>
      <c r="B282" s="51"/>
      <c r="C282" s="18"/>
      <c r="D282" s="18"/>
      <c r="E282" s="18"/>
      <c r="F282" s="47"/>
      <c r="G282" s="47"/>
    </row>
    <row r="283" spans="1:7" x14ac:dyDescent="0.25">
      <c r="A283" s="36"/>
      <c r="B283" s="36" t="s">
        <v>1038</v>
      </c>
      <c r="C283" s="36" t="s">
        <v>792</v>
      </c>
      <c r="D283" s="36"/>
      <c r="E283" s="36"/>
      <c r="F283" s="36"/>
      <c r="G283" s="36"/>
    </row>
    <row r="284" spans="1:7" x14ac:dyDescent="0.25">
      <c r="A284" s="18" t="s">
        <v>2338</v>
      </c>
      <c r="B284" s="18" t="s">
        <v>1040</v>
      </c>
      <c r="C284" s="85" t="s">
        <v>250</v>
      </c>
      <c r="D284" s="18"/>
      <c r="E284" s="86"/>
      <c r="F284" s="86"/>
      <c r="G284" s="86"/>
    </row>
    <row r="285" spans="1:7" x14ac:dyDescent="0.25">
      <c r="A285" s="18" t="s">
        <v>2339</v>
      </c>
      <c r="B285" s="18" t="s">
        <v>1042</v>
      </c>
      <c r="C285" s="85" t="s">
        <v>250</v>
      </c>
      <c r="D285" s="18"/>
      <c r="E285" s="86"/>
      <c r="F285" s="86"/>
      <c r="G285" s="12"/>
    </row>
    <row r="286" spans="1:7" x14ac:dyDescent="0.25">
      <c r="A286" s="18" t="s">
        <v>2340</v>
      </c>
      <c r="B286" s="18" t="s">
        <v>1044</v>
      </c>
      <c r="C286" s="85" t="s">
        <v>250</v>
      </c>
      <c r="D286" s="18"/>
      <c r="E286" s="86"/>
      <c r="F286" s="86"/>
      <c r="G286" s="12"/>
    </row>
    <row r="287" spans="1:7" x14ac:dyDescent="0.25">
      <c r="A287" s="18" t="s">
        <v>2341</v>
      </c>
      <c r="B287" s="18" t="s">
        <v>2342</v>
      </c>
      <c r="C287" s="85" t="s">
        <v>250</v>
      </c>
      <c r="D287" s="18"/>
      <c r="E287" s="86"/>
      <c r="F287" s="86"/>
      <c r="G287" s="12"/>
    </row>
    <row r="288" spans="1:7" x14ac:dyDescent="0.25">
      <c r="A288" s="18" t="s">
        <v>2343</v>
      </c>
      <c r="B288" s="32" t="s">
        <v>1048</v>
      </c>
      <c r="C288" s="85" t="s">
        <v>250</v>
      </c>
      <c r="D288" s="29"/>
      <c r="E288" s="29"/>
      <c r="F288" s="56"/>
      <c r="G288" s="56"/>
    </row>
    <row r="289" spans="1:7" x14ac:dyDescent="0.25">
      <c r="A289" s="18" t="s">
        <v>2344</v>
      </c>
      <c r="B289" s="18" t="s">
        <v>313</v>
      </c>
      <c r="C289" s="85" t="s">
        <v>250</v>
      </c>
      <c r="D289" s="18"/>
      <c r="E289" s="86"/>
      <c r="F289" s="86"/>
      <c r="G289" s="12"/>
    </row>
    <row r="290" spans="1:7" x14ac:dyDescent="0.25">
      <c r="A290" s="18" t="s">
        <v>2345</v>
      </c>
      <c r="B290" s="51" t="s">
        <v>1051</v>
      </c>
      <c r="C290" s="127"/>
      <c r="D290" s="18"/>
      <c r="E290" s="86"/>
      <c r="F290" s="86"/>
      <c r="G290" s="12"/>
    </row>
    <row r="291" spans="1:7" x14ac:dyDescent="0.25">
      <c r="A291" s="18" t="s">
        <v>2346</v>
      </c>
      <c r="B291" s="51" t="s">
        <v>1053</v>
      </c>
      <c r="C291" s="85"/>
      <c r="D291" s="18"/>
      <c r="E291" s="86"/>
      <c r="F291" s="86"/>
      <c r="G291" s="12"/>
    </row>
    <row r="292" spans="1:7" x14ac:dyDescent="0.25">
      <c r="A292" s="18" t="s">
        <v>2347</v>
      </c>
      <c r="B292" s="51" t="s">
        <v>1055</v>
      </c>
      <c r="C292" s="85"/>
      <c r="D292" s="18"/>
      <c r="E292" s="86"/>
      <c r="F292" s="86"/>
      <c r="G292" s="12"/>
    </row>
    <row r="293" spans="1:7" x14ac:dyDescent="0.25">
      <c r="A293" s="18" t="s">
        <v>2348</v>
      </c>
      <c r="B293" s="51" t="s">
        <v>1057</v>
      </c>
      <c r="C293" s="85"/>
      <c r="D293" s="18"/>
      <c r="E293" s="86"/>
      <c r="F293" s="86"/>
      <c r="G293" s="12"/>
    </row>
    <row r="294" spans="1:7" x14ac:dyDescent="0.25">
      <c r="A294" s="18" t="s">
        <v>2349</v>
      </c>
      <c r="B294" s="119" t="s">
        <v>317</v>
      </c>
      <c r="C294" s="85"/>
      <c r="D294" s="18"/>
      <c r="E294" s="86"/>
      <c r="F294" s="86"/>
      <c r="G294" s="12"/>
    </row>
    <row r="295" spans="1:7" x14ac:dyDescent="0.25">
      <c r="A295" s="18" t="s">
        <v>2350</v>
      </c>
      <c r="B295" s="119" t="s">
        <v>317</v>
      </c>
      <c r="C295" s="85"/>
      <c r="D295" s="18"/>
      <c r="E295" s="86"/>
      <c r="F295" s="86"/>
      <c r="G295" s="12"/>
    </row>
    <row r="296" spans="1:7" x14ac:dyDescent="0.25">
      <c r="A296" s="18" t="s">
        <v>2351</v>
      </c>
      <c r="B296" s="119" t="s">
        <v>317</v>
      </c>
      <c r="C296" s="85"/>
      <c r="D296" s="18"/>
      <c r="E296" s="86"/>
      <c r="F296" s="86"/>
      <c r="G296" s="12"/>
    </row>
    <row r="297" spans="1:7" x14ac:dyDescent="0.25">
      <c r="A297" s="18" t="s">
        <v>2352</v>
      </c>
      <c r="B297" s="119" t="s">
        <v>317</v>
      </c>
      <c r="C297" s="85"/>
      <c r="D297" s="18"/>
      <c r="E297" s="86"/>
      <c r="F297" s="86"/>
      <c r="G297" s="12"/>
    </row>
    <row r="298" spans="1:7" x14ac:dyDescent="0.25">
      <c r="A298" s="18" t="s">
        <v>2353</v>
      </c>
      <c r="B298" s="119" t="s">
        <v>317</v>
      </c>
      <c r="C298" s="85"/>
      <c r="D298" s="18"/>
      <c r="E298" s="86"/>
      <c r="F298" s="86"/>
      <c r="G298" s="12"/>
    </row>
    <row r="299" spans="1:7" x14ac:dyDescent="0.25">
      <c r="A299" s="18" t="s">
        <v>2354</v>
      </c>
      <c r="B299" s="119" t="s">
        <v>317</v>
      </c>
      <c r="C299" s="85"/>
      <c r="D299" s="18"/>
      <c r="E299" s="86"/>
      <c r="F299" s="86"/>
      <c r="G299" s="12"/>
    </row>
    <row r="300" spans="1:7" x14ac:dyDescent="0.25">
      <c r="A300" s="36"/>
      <c r="B300" s="36" t="s">
        <v>1064</v>
      </c>
      <c r="C300" s="36" t="s">
        <v>792</v>
      </c>
      <c r="D300" s="36"/>
      <c r="E300" s="36"/>
      <c r="F300" s="36"/>
      <c r="G300" s="36"/>
    </row>
    <row r="301" spans="1:7" x14ac:dyDescent="0.25">
      <c r="A301" s="18" t="s">
        <v>2355</v>
      </c>
      <c r="B301" s="18" t="s">
        <v>1066</v>
      </c>
      <c r="C301" s="85" t="s">
        <v>250</v>
      </c>
      <c r="D301" s="18"/>
      <c r="E301" s="12"/>
      <c r="F301" s="12"/>
      <c r="G301" s="12"/>
    </row>
    <row r="302" spans="1:7" x14ac:dyDescent="0.25">
      <c r="A302" s="18" t="s">
        <v>2356</v>
      </c>
      <c r="B302" s="18" t="s">
        <v>1068</v>
      </c>
      <c r="C302" s="85" t="s">
        <v>250</v>
      </c>
      <c r="D302" s="18"/>
      <c r="E302" s="12"/>
      <c r="F302" s="12"/>
      <c r="G302" s="12"/>
    </row>
    <row r="303" spans="1:7" x14ac:dyDescent="0.25">
      <c r="A303" s="18" t="s">
        <v>2357</v>
      </c>
      <c r="B303" s="18" t="s">
        <v>313</v>
      </c>
      <c r="C303" s="85" t="s">
        <v>250</v>
      </c>
      <c r="D303" s="18"/>
      <c r="E303" s="12"/>
      <c r="F303" s="12"/>
      <c r="G303" s="12"/>
    </row>
    <row r="304" spans="1:7" x14ac:dyDescent="0.25">
      <c r="A304" s="18" t="s">
        <v>2358</v>
      </c>
      <c r="B304" s="18"/>
      <c r="C304" s="80"/>
      <c r="D304" s="18"/>
      <c r="E304" s="12"/>
      <c r="F304" s="12"/>
      <c r="G304" s="12"/>
    </row>
    <row r="305" spans="1:7" x14ac:dyDescent="0.25">
      <c r="A305" s="18" t="s">
        <v>2359</v>
      </c>
      <c r="B305" s="18"/>
      <c r="C305" s="80"/>
      <c r="D305" s="18"/>
      <c r="E305" s="12"/>
      <c r="F305" s="12"/>
      <c r="G305" s="12"/>
    </row>
    <row r="306" spans="1:7" x14ac:dyDescent="0.25">
      <c r="A306" s="18" t="s">
        <v>2360</v>
      </c>
      <c r="B306" s="18"/>
      <c r="C306" s="80"/>
      <c r="D306" s="18"/>
      <c r="E306" s="12"/>
      <c r="F306" s="12"/>
      <c r="G306" s="12"/>
    </row>
    <row r="307" spans="1:7" x14ac:dyDescent="0.25">
      <c r="A307" s="36"/>
      <c r="B307" s="36" t="s">
        <v>2361</v>
      </c>
      <c r="C307" s="36" t="s">
        <v>279</v>
      </c>
      <c r="D307" s="36" t="s">
        <v>1077</v>
      </c>
      <c r="E307" s="36"/>
      <c r="F307" s="36" t="s">
        <v>792</v>
      </c>
      <c r="G307" s="36" t="s">
        <v>1078</v>
      </c>
    </row>
    <row r="308" spans="1:7" x14ac:dyDescent="0.25">
      <c r="A308" s="18" t="s">
        <v>2362</v>
      </c>
      <c r="B308" s="105" t="s">
        <v>891</v>
      </c>
      <c r="C308" s="95" t="s">
        <v>250</v>
      </c>
      <c r="D308" s="122" t="s">
        <v>250</v>
      </c>
      <c r="E308" s="21"/>
      <c r="F308" s="46"/>
      <c r="G308" s="46"/>
    </row>
    <row r="309" spans="1:7" x14ac:dyDescent="0.25">
      <c r="A309" s="18" t="s">
        <v>2363</v>
      </c>
      <c r="B309" s="105" t="s">
        <v>891</v>
      </c>
      <c r="C309" s="95" t="s">
        <v>250</v>
      </c>
      <c r="D309" s="122" t="s">
        <v>250</v>
      </c>
      <c r="E309" s="21"/>
      <c r="F309" s="46"/>
      <c r="G309" s="46"/>
    </row>
    <row r="310" spans="1:7" x14ac:dyDescent="0.25">
      <c r="A310" s="18" t="s">
        <v>2364</v>
      </c>
      <c r="B310" s="105" t="s">
        <v>891</v>
      </c>
      <c r="C310" s="95" t="s">
        <v>250</v>
      </c>
      <c r="D310" s="122" t="s">
        <v>250</v>
      </c>
      <c r="E310" s="21"/>
      <c r="F310" s="46"/>
      <c r="G310" s="46"/>
    </row>
    <row r="311" spans="1:7" x14ac:dyDescent="0.25">
      <c r="A311" s="18" t="s">
        <v>2365</v>
      </c>
      <c r="B311" s="105" t="s">
        <v>891</v>
      </c>
      <c r="C311" s="95" t="s">
        <v>250</v>
      </c>
      <c r="D311" s="122" t="s">
        <v>250</v>
      </c>
      <c r="E311" s="21"/>
      <c r="F311" s="46"/>
      <c r="G311" s="46"/>
    </row>
    <row r="312" spans="1:7" x14ac:dyDescent="0.25">
      <c r="A312" s="18" t="s">
        <v>2366</v>
      </c>
      <c r="B312" s="105" t="s">
        <v>891</v>
      </c>
      <c r="C312" s="95" t="s">
        <v>250</v>
      </c>
      <c r="D312" s="122" t="s">
        <v>250</v>
      </c>
      <c r="E312" s="21"/>
      <c r="F312" s="46"/>
      <c r="G312" s="46"/>
    </row>
    <row r="313" spans="1:7" x14ac:dyDescent="0.25">
      <c r="A313" s="18" t="s">
        <v>2367</v>
      </c>
      <c r="B313" s="105" t="s">
        <v>891</v>
      </c>
      <c r="C313" s="95" t="s">
        <v>250</v>
      </c>
      <c r="D313" s="122" t="s">
        <v>250</v>
      </c>
      <c r="E313" s="21"/>
      <c r="F313" s="46"/>
      <c r="G313" s="46"/>
    </row>
    <row r="314" spans="1:7" x14ac:dyDescent="0.25">
      <c r="A314" s="18" t="s">
        <v>2368</v>
      </c>
      <c r="B314" s="105" t="s">
        <v>891</v>
      </c>
      <c r="C314" s="95" t="s">
        <v>250</v>
      </c>
      <c r="D314" s="122" t="s">
        <v>250</v>
      </c>
      <c r="E314" s="21"/>
      <c r="F314" s="46"/>
      <c r="G314" s="46"/>
    </row>
    <row r="315" spans="1:7" x14ac:dyDescent="0.25">
      <c r="A315" s="18" t="s">
        <v>2369</v>
      </c>
      <c r="B315" s="105" t="s">
        <v>891</v>
      </c>
      <c r="C315" s="95" t="s">
        <v>250</v>
      </c>
      <c r="D315" s="122" t="s">
        <v>250</v>
      </c>
      <c r="E315" s="21"/>
      <c r="F315" s="46"/>
      <c r="G315" s="46"/>
    </row>
    <row r="316" spans="1:7" x14ac:dyDescent="0.25">
      <c r="A316" s="18" t="s">
        <v>2370</v>
      </c>
      <c r="B316" s="105" t="s">
        <v>891</v>
      </c>
      <c r="C316" s="95" t="s">
        <v>250</v>
      </c>
      <c r="D316" s="122" t="s">
        <v>250</v>
      </c>
      <c r="E316" s="21"/>
      <c r="F316" s="46"/>
      <c r="G316" s="46"/>
    </row>
    <row r="317" spans="1:7" x14ac:dyDescent="0.25">
      <c r="A317" s="18" t="s">
        <v>2371</v>
      </c>
      <c r="B317" s="105" t="s">
        <v>891</v>
      </c>
      <c r="C317" s="95" t="s">
        <v>250</v>
      </c>
      <c r="D317" s="122" t="s">
        <v>250</v>
      </c>
      <c r="E317" s="21"/>
      <c r="F317" s="46"/>
      <c r="G317" s="46"/>
    </row>
    <row r="318" spans="1:7" x14ac:dyDescent="0.25">
      <c r="A318" s="18" t="s">
        <v>2372</v>
      </c>
      <c r="B318" s="105" t="s">
        <v>891</v>
      </c>
      <c r="C318" s="95" t="s">
        <v>250</v>
      </c>
      <c r="D318" s="122" t="s">
        <v>250</v>
      </c>
      <c r="E318" s="21"/>
      <c r="F318" s="46"/>
      <c r="G318" s="46"/>
    </row>
    <row r="319" spans="1:7" x14ac:dyDescent="0.25">
      <c r="A319" s="18" t="s">
        <v>2373</v>
      </c>
      <c r="B319" s="105" t="s">
        <v>891</v>
      </c>
      <c r="C319" s="95" t="s">
        <v>250</v>
      </c>
      <c r="D319" s="122" t="s">
        <v>250</v>
      </c>
      <c r="E319" s="21"/>
      <c r="F319" s="46"/>
      <c r="G319" s="46"/>
    </row>
    <row r="320" spans="1:7" x14ac:dyDescent="0.25">
      <c r="A320" s="18" t="s">
        <v>2374</v>
      </c>
      <c r="B320" s="105" t="s">
        <v>891</v>
      </c>
      <c r="C320" s="95" t="s">
        <v>250</v>
      </c>
      <c r="D320" s="122" t="s">
        <v>250</v>
      </c>
      <c r="E320" s="21"/>
      <c r="F320" s="46"/>
      <c r="G320" s="46"/>
    </row>
    <row r="321" spans="1:7" x14ac:dyDescent="0.25">
      <c r="A321" s="18" t="s">
        <v>2375</v>
      </c>
      <c r="B321" s="105" t="s">
        <v>891</v>
      </c>
      <c r="C321" s="95" t="s">
        <v>250</v>
      </c>
      <c r="D321" s="122" t="s">
        <v>250</v>
      </c>
      <c r="E321" s="21"/>
      <c r="F321" s="46"/>
      <c r="G321" s="46"/>
    </row>
    <row r="322" spans="1:7" x14ac:dyDescent="0.25">
      <c r="A322" s="18" t="s">
        <v>2376</v>
      </c>
      <c r="B322" s="105" t="s">
        <v>891</v>
      </c>
      <c r="C322" s="95" t="s">
        <v>250</v>
      </c>
      <c r="D322" s="122" t="s">
        <v>250</v>
      </c>
      <c r="E322" s="21"/>
      <c r="F322" s="46"/>
      <c r="G322" s="46"/>
    </row>
    <row r="323" spans="1:7" x14ac:dyDescent="0.25">
      <c r="A323" s="18" t="s">
        <v>2377</v>
      </c>
      <c r="B323" s="105" t="s">
        <v>891</v>
      </c>
      <c r="C323" s="95" t="s">
        <v>250</v>
      </c>
      <c r="D323" s="122" t="s">
        <v>250</v>
      </c>
      <c r="E323" s="21"/>
      <c r="F323" s="46"/>
      <c r="G323" s="46"/>
    </row>
    <row r="324" spans="1:7" x14ac:dyDescent="0.25">
      <c r="A324" s="18" t="s">
        <v>2378</v>
      </c>
      <c r="B324" s="105" t="s">
        <v>891</v>
      </c>
      <c r="C324" s="95" t="s">
        <v>250</v>
      </c>
      <c r="D324" s="122" t="s">
        <v>250</v>
      </c>
      <c r="E324" s="21"/>
      <c r="F324" s="46"/>
      <c r="G324" s="46"/>
    </row>
    <row r="325" spans="1:7" x14ac:dyDescent="0.25">
      <c r="A325" s="18" t="s">
        <v>2379</v>
      </c>
      <c r="B325" s="32" t="s">
        <v>1097</v>
      </c>
      <c r="C325" s="95" t="s">
        <v>250</v>
      </c>
      <c r="D325" s="122" t="s">
        <v>250</v>
      </c>
      <c r="E325" s="21"/>
      <c r="F325" s="46"/>
      <c r="G325" s="46"/>
    </row>
    <row r="326" spans="1:7" x14ac:dyDescent="0.25">
      <c r="A326" s="18" t="s">
        <v>2380</v>
      </c>
      <c r="B326" s="32" t="s">
        <v>315</v>
      </c>
      <c r="C326" s="40">
        <v>0</v>
      </c>
      <c r="D326" s="92">
        <v>0</v>
      </c>
      <c r="E326" s="21"/>
      <c r="F326" s="93">
        <v>0</v>
      </c>
      <c r="G326" s="93">
        <v>0</v>
      </c>
    </row>
    <row r="327" spans="1:7" x14ac:dyDescent="0.25">
      <c r="A327" s="18" t="s">
        <v>2381</v>
      </c>
      <c r="B327" s="32"/>
      <c r="C327" s="18"/>
      <c r="D327" s="18"/>
      <c r="E327" s="21"/>
      <c r="F327" s="21"/>
      <c r="G327" s="21"/>
    </row>
    <row r="328" spans="1:7" x14ac:dyDescent="0.25">
      <c r="A328" s="18" t="s">
        <v>2382</v>
      </c>
      <c r="B328" s="32"/>
      <c r="C328" s="18"/>
      <c r="D328" s="18"/>
      <c r="E328" s="21"/>
      <c r="F328" s="21"/>
      <c r="G328" s="21"/>
    </row>
    <row r="329" spans="1:7" x14ac:dyDescent="0.25">
      <c r="A329" s="18" t="s">
        <v>2383</v>
      </c>
      <c r="B329" s="32"/>
      <c r="C329" s="18"/>
      <c r="D329" s="18"/>
      <c r="E329" s="21"/>
      <c r="F329" s="21"/>
      <c r="G329" s="21"/>
    </row>
    <row r="330" spans="1:7" x14ac:dyDescent="0.25">
      <c r="A330" s="36"/>
      <c r="B330" s="36" t="s">
        <v>2384</v>
      </c>
      <c r="C330" s="36" t="s">
        <v>279</v>
      </c>
      <c r="D330" s="36" t="s">
        <v>1077</v>
      </c>
      <c r="E330" s="36"/>
      <c r="F330" s="36" t="s">
        <v>792</v>
      </c>
      <c r="G330" s="36" t="s">
        <v>1078</v>
      </c>
    </row>
    <row r="331" spans="1:7" x14ac:dyDescent="0.25">
      <c r="A331" s="18" t="s">
        <v>2385</v>
      </c>
      <c r="B331" s="105" t="s">
        <v>891</v>
      </c>
      <c r="C331" s="95" t="s">
        <v>250</v>
      </c>
      <c r="D331" s="122" t="s">
        <v>250</v>
      </c>
      <c r="E331" s="21"/>
      <c r="F331" s="46"/>
      <c r="G331" s="46"/>
    </row>
    <row r="332" spans="1:7" x14ac:dyDescent="0.25">
      <c r="A332" s="18" t="s">
        <v>2386</v>
      </c>
      <c r="B332" s="105" t="s">
        <v>891</v>
      </c>
      <c r="C332" s="95" t="s">
        <v>250</v>
      </c>
      <c r="D332" s="122" t="s">
        <v>250</v>
      </c>
      <c r="E332" s="21"/>
      <c r="F332" s="46"/>
      <c r="G332" s="46"/>
    </row>
    <row r="333" spans="1:7" x14ac:dyDescent="0.25">
      <c r="A333" s="18" t="s">
        <v>2387</v>
      </c>
      <c r="B333" s="105" t="s">
        <v>891</v>
      </c>
      <c r="C333" s="95" t="s">
        <v>250</v>
      </c>
      <c r="D333" s="122" t="s">
        <v>250</v>
      </c>
      <c r="E333" s="21"/>
      <c r="F333" s="46"/>
      <c r="G333" s="46"/>
    </row>
    <row r="334" spans="1:7" x14ac:dyDescent="0.25">
      <c r="A334" s="18" t="s">
        <v>2388</v>
      </c>
      <c r="B334" s="105" t="s">
        <v>891</v>
      </c>
      <c r="C334" s="95" t="s">
        <v>250</v>
      </c>
      <c r="D334" s="122" t="s">
        <v>250</v>
      </c>
      <c r="E334" s="21"/>
      <c r="F334" s="46"/>
      <c r="G334" s="46"/>
    </row>
    <row r="335" spans="1:7" x14ac:dyDescent="0.25">
      <c r="A335" s="18" t="s">
        <v>2389</v>
      </c>
      <c r="B335" s="105" t="s">
        <v>891</v>
      </c>
      <c r="C335" s="95" t="s">
        <v>250</v>
      </c>
      <c r="D335" s="122" t="s">
        <v>250</v>
      </c>
      <c r="E335" s="21"/>
      <c r="F335" s="46"/>
      <c r="G335" s="46"/>
    </row>
    <row r="336" spans="1:7" x14ac:dyDescent="0.25">
      <c r="A336" s="18" t="s">
        <v>2390</v>
      </c>
      <c r="B336" s="105" t="s">
        <v>891</v>
      </c>
      <c r="C336" s="95" t="s">
        <v>250</v>
      </c>
      <c r="D336" s="122" t="s">
        <v>250</v>
      </c>
      <c r="E336" s="21"/>
      <c r="F336" s="46"/>
      <c r="G336" s="46"/>
    </row>
    <row r="337" spans="1:7" x14ac:dyDescent="0.25">
      <c r="A337" s="18" t="s">
        <v>2391</v>
      </c>
      <c r="B337" s="105" t="s">
        <v>891</v>
      </c>
      <c r="C337" s="95" t="s">
        <v>250</v>
      </c>
      <c r="D337" s="122" t="s">
        <v>250</v>
      </c>
      <c r="E337" s="21"/>
      <c r="F337" s="46"/>
      <c r="G337" s="46"/>
    </row>
    <row r="338" spans="1:7" x14ac:dyDescent="0.25">
      <c r="A338" s="18" t="s">
        <v>2392</v>
      </c>
      <c r="B338" s="105" t="s">
        <v>891</v>
      </c>
      <c r="C338" s="95" t="s">
        <v>250</v>
      </c>
      <c r="D338" s="122" t="s">
        <v>250</v>
      </c>
      <c r="E338" s="21"/>
      <c r="F338" s="46"/>
      <c r="G338" s="46"/>
    </row>
    <row r="339" spans="1:7" x14ac:dyDescent="0.25">
      <c r="A339" s="18" t="s">
        <v>2393</v>
      </c>
      <c r="B339" s="105" t="s">
        <v>891</v>
      </c>
      <c r="C339" s="95" t="s">
        <v>250</v>
      </c>
      <c r="D339" s="122" t="s">
        <v>250</v>
      </c>
      <c r="E339" s="21"/>
      <c r="F339" s="46"/>
      <c r="G339" s="46"/>
    </row>
    <row r="340" spans="1:7" x14ac:dyDescent="0.25">
      <c r="A340" s="18" t="s">
        <v>2394</v>
      </c>
      <c r="B340" s="105" t="s">
        <v>891</v>
      </c>
      <c r="C340" s="95" t="s">
        <v>250</v>
      </c>
      <c r="D340" s="122" t="s">
        <v>250</v>
      </c>
      <c r="E340" s="21"/>
      <c r="F340" s="46"/>
      <c r="G340" s="46"/>
    </row>
    <row r="341" spans="1:7" x14ac:dyDescent="0.25">
      <c r="A341" s="18" t="s">
        <v>2395</v>
      </c>
      <c r="B341" s="105" t="s">
        <v>891</v>
      </c>
      <c r="C341" s="95" t="s">
        <v>250</v>
      </c>
      <c r="D341" s="122" t="s">
        <v>250</v>
      </c>
      <c r="E341" s="21"/>
      <c r="F341" s="46"/>
      <c r="G341" s="46"/>
    </row>
    <row r="342" spans="1:7" x14ac:dyDescent="0.25">
      <c r="A342" s="18" t="s">
        <v>2396</v>
      </c>
      <c r="B342" s="105" t="s">
        <v>891</v>
      </c>
      <c r="C342" s="95" t="s">
        <v>250</v>
      </c>
      <c r="D342" s="122" t="s">
        <v>250</v>
      </c>
      <c r="E342" s="21"/>
      <c r="F342" s="46"/>
      <c r="G342" s="46"/>
    </row>
    <row r="343" spans="1:7" x14ac:dyDescent="0.25">
      <c r="A343" s="18" t="s">
        <v>2397</v>
      </c>
      <c r="B343" s="105" t="s">
        <v>891</v>
      </c>
      <c r="C343" s="95" t="s">
        <v>250</v>
      </c>
      <c r="D343" s="122" t="s">
        <v>250</v>
      </c>
      <c r="E343" s="21"/>
      <c r="F343" s="46"/>
      <c r="G343" s="46"/>
    </row>
    <row r="344" spans="1:7" x14ac:dyDescent="0.25">
      <c r="A344" s="18" t="s">
        <v>2398</v>
      </c>
      <c r="B344" s="105" t="s">
        <v>891</v>
      </c>
      <c r="C344" s="95" t="s">
        <v>250</v>
      </c>
      <c r="D344" s="122" t="s">
        <v>250</v>
      </c>
      <c r="E344" s="21"/>
      <c r="F344" s="46"/>
      <c r="G344" s="46"/>
    </row>
    <row r="345" spans="1:7" x14ac:dyDescent="0.25">
      <c r="A345" s="18" t="s">
        <v>2399</v>
      </c>
      <c r="B345" s="105" t="s">
        <v>891</v>
      </c>
      <c r="C345" s="95" t="s">
        <v>250</v>
      </c>
      <c r="D345" s="122" t="s">
        <v>250</v>
      </c>
      <c r="E345" s="21"/>
      <c r="F345" s="46"/>
      <c r="G345" s="46"/>
    </row>
    <row r="346" spans="1:7" x14ac:dyDescent="0.25">
      <c r="A346" s="18" t="s">
        <v>2400</v>
      </c>
      <c r="B346" s="105" t="s">
        <v>891</v>
      </c>
      <c r="C346" s="95" t="s">
        <v>250</v>
      </c>
      <c r="D346" s="122" t="s">
        <v>250</v>
      </c>
      <c r="E346" s="21"/>
      <c r="F346" s="46"/>
      <c r="G346" s="46"/>
    </row>
    <row r="347" spans="1:7" x14ac:dyDescent="0.25">
      <c r="A347" s="18" t="s">
        <v>2401</v>
      </c>
      <c r="B347" s="105" t="s">
        <v>891</v>
      </c>
      <c r="C347" s="95" t="s">
        <v>250</v>
      </c>
      <c r="D347" s="122" t="s">
        <v>250</v>
      </c>
      <c r="E347" s="21"/>
      <c r="F347" s="46"/>
      <c r="G347" s="46"/>
    </row>
    <row r="348" spans="1:7" x14ac:dyDescent="0.25">
      <c r="A348" s="18" t="s">
        <v>2402</v>
      </c>
      <c r="B348" s="32" t="s">
        <v>1097</v>
      </c>
      <c r="C348" s="95" t="s">
        <v>250</v>
      </c>
      <c r="D348" s="122" t="s">
        <v>250</v>
      </c>
      <c r="E348" s="21"/>
      <c r="F348" s="46"/>
      <c r="G348" s="46"/>
    </row>
    <row r="349" spans="1:7" x14ac:dyDescent="0.25">
      <c r="A349" s="18" t="s">
        <v>2403</v>
      </c>
      <c r="B349" s="32" t="s">
        <v>315</v>
      </c>
      <c r="C349" s="40">
        <v>0</v>
      </c>
      <c r="D349" s="92">
        <v>0</v>
      </c>
      <c r="E349" s="21"/>
      <c r="F349" s="93">
        <v>0</v>
      </c>
      <c r="G349" s="93">
        <v>0</v>
      </c>
    </row>
    <row r="350" spans="1:7" x14ac:dyDescent="0.25">
      <c r="A350" s="18" t="s">
        <v>2404</v>
      </c>
      <c r="B350" s="32"/>
      <c r="C350" s="18"/>
      <c r="D350" s="18"/>
      <c r="E350" s="21"/>
      <c r="F350" s="21"/>
      <c r="G350" s="21"/>
    </row>
    <row r="351" spans="1:7" x14ac:dyDescent="0.25">
      <c r="A351" s="18" t="s">
        <v>2405</v>
      </c>
      <c r="B351" s="32"/>
      <c r="C351" s="18"/>
      <c r="D351" s="18"/>
      <c r="E351" s="21"/>
      <c r="F351" s="21"/>
      <c r="G351" s="21"/>
    </row>
    <row r="352" spans="1:7" x14ac:dyDescent="0.25">
      <c r="A352" s="36"/>
      <c r="B352" s="36" t="s">
        <v>2406</v>
      </c>
      <c r="C352" s="36" t="s">
        <v>279</v>
      </c>
      <c r="D352" s="36" t="s">
        <v>1077</v>
      </c>
      <c r="E352" s="36"/>
      <c r="F352" s="36" t="s">
        <v>792</v>
      </c>
      <c r="G352" s="36" t="s">
        <v>2407</v>
      </c>
    </row>
    <row r="353" spans="1:7" x14ac:dyDescent="0.25">
      <c r="A353" s="18" t="s">
        <v>2408</v>
      </c>
      <c r="B353" s="32" t="s">
        <v>1127</v>
      </c>
      <c r="C353" s="95" t="s">
        <v>250</v>
      </c>
      <c r="D353" s="122" t="s">
        <v>250</v>
      </c>
      <c r="E353" s="21"/>
      <c r="F353" s="46"/>
      <c r="G353" s="46"/>
    </row>
    <row r="354" spans="1:7" x14ac:dyDescent="0.25">
      <c r="A354" s="18" t="s">
        <v>2409</v>
      </c>
      <c r="B354" s="32" t="s">
        <v>1129</v>
      </c>
      <c r="C354" s="95" t="s">
        <v>250</v>
      </c>
      <c r="D354" s="122" t="s">
        <v>250</v>
      </c>
      <c r="E354" s="21"/>
      <c r="F354" s="46"/>
      <c r="G354" s="46"/>
    </row>
    <row r="355" spans="1:7" x14ac:dyDescent="0.25">
      <c r="A355" s="18" t="s">
        <v>2410</v>
      </c>
      <c r="B355" s="32" t="s">
        <v>1131</v>
      </c>
      <c r="C355" s="95" t="s">
        <v>250</v>
      </c>
      <c r="D355" s="122" t="s">
        <v>250</v>
      </c>
      <c r="E355" s="21"/>
      <c r="F355" s="46"/>
      <c r="G355" s="46"/>
    </row>
    <row r="356" spans="1:7" x14ac:dyDescent="0.25">
      <c r="A356" s="18" t="s">
        <v>2411</v>
      </c>
      <c r="B356" s="32" t="s">
        <v>1133</v>
      </c>
      <c r="C356" s="95" t="s">
        <v>250</v>
      </c>
      <c r="D356" s="122" t="s">
        <v>250</v>
      </c>
      <c r="E356" s="21"/>
      <c r="F356" s="46"/>
      <c r="G356" s="46"/>
    </row>
    <row r="357" spans="1:7" x14ac:dyDescent="0.25">
      <c r="A357" s="18" t="s">
        <v>2412</v>
      </c>
      <c r="B357" s="32" t="s">
        <v>1135</v>
      </c>
      <c r="C357" s="95" t="s">
        <v>250</v>
      </c>
      <c r="D357" s="122" t="s">
        <v>250</v>
      </c>
      <c r="E357" s="21"/>
      <c r="F357" s="46"/>
      <c r="G357" s="46"/>
    </row>
    <row r="358" spans="1:7" x14ac:dyDescent="0.25">
      <c r="A358" s="18" t="s">
        <v>2413</v>
      </c>
      <c r="B358" s="32" t="s">
        <v>1137</v>
      </c>
      <c r="C358" s="95" t="s">
        <v>250</v>
      </c>
      <c r="D358" s="122" t="s">
        <v>250</v>
      </c>
      <c r="E358" s="21"/>
      <c r="F358" s="46"/>
      <c r="G358" s="46"/>
    </row>
    <row r="359" spans="1:7" x14ac:dyDescent="0.25">
      <c r="A359" s="18" t="s">
        <v>2414</v>
      </c>
      <c r="B359" s="32" t="s">
        <v>1139</v>
      </c>
      <c r="C359" s="95" t="s">
        <v>250</v>
      </c>
      <c r="D359" s="122" t="s">
        <v>250</v>
      </c>
      <c r="E359" s="21"/>
      <c r="F359" s="46"/>
      <c r="G359" s="46"/>
    </row>
    <row r="360" spans="1:7" x14ac:dyDescent="0.25">
      <c r="A360" s="18" t="s">
        <v>2415</v>
      </c>
      <c r="B360" s="32" t="s">
        <v>1141</v>
      </c>
      <c r="C360" s="95" t="s">
        <v>250</v>
      </c>
      <c r="D360" s="122" t="s">
        <v>250</v>
      </c>
      <c r="E360" s="21"/>
      <c r="F360" s="46"/>
      <c r="G360" s="46"/>
    </row>
    <row r="361" spans="1:7" x14ac:dyDescent="0.25">
      <c r="A361" s="18" t="s">
        <v>2416</v>
      </c>
      <c r="B361" s="32" t="s">
        <v>1143</v>
      </c>
      <c r="C361" s="40" t="s">
        <v>250</v>
      </c>
      <c r="D361" s="18" t="s">
        <v>250</v>
      </c>
      <c r="E361" s="21"/>
      <c r="F361" s="46"/>
      <c r="G361" s="46"/>
    </row>
    <row r="362" spans="1:7" x14ac:dyDescent="0.25">
      <c r="A362" s="18" t="s">
        <v>2417</v>
      </c>
      <c r="B362" s="18" t="s">
        <v>1145</v>
      </c>
      <c r="C362" s="40" t="s">
        <v>250</v>
      </c>
      <c r="D362" s="18" t="s">
        <v>250</v>
      </c>
      <c r="F362" s="46"/>
      <c r="G362" s="46"/>
    </row>
    <row r="363" spans="1:7" x14ac:dyDescent="0.25">
      <c r="A363" s="18" t="s">
        <v>2418</v>
      </c>
      <c r="B363" s="18" t="s">
        <v>1147</v>
      </c>
      <c r="C363" s="40" t="s">
        <v>250</v>
      </c>
      <c r="D363" s="18" t="s">
        <v>250</v>
      </c>
      <c r="F363" s="46"/>
      <c r="G363" s="46"/>
    </row>
    <row r="364" spans="1:7" x14ac:dyDescent="0.25">
      <c r="A364" s="18" t="s">
        <v>2419</v>
      </c>
      <c r="B364" s="32" t="s">
        <v>1149</v>
      </c>
      <c r="C364" s="40" t="s">
        <v>250</v>
      </c>
      <c r="D364" s="18" t="s">
        <v>250</v>
      </c>
      <c r="E364" s="21"/>
      <c r="F364" s="46"/>
      <c r="G364" s="46"/>
    </row>
    <row r="365" spans="1:7" x14ac:dyDescent="0.25">
      <c r="A365" s="18" t="s">
        <v>2420</v>
      </c>
      <c r="B365" s="18" t="s">
        <v>1097</v>
      </c>
      <c r="C365" s="40" t="s">
        <v>250</v>
      </c>
      <c r="D365" s="92" t="s">
        <v>250</v>
      </c>
      <c r="E365" s="21"/>
      <c r="F365" s="46"/>
      <c r="G365" s="46"/>
    </row>
    <row r="366" spans="1:7" x14ac:dyDescent="0.25">
      <c r="A366" s="18" t="s">
        <v>2421</v>
      </c>
      <c r="B366" s="32" t="s">
        <v>315</v>
      </c>
      <c r="C366" s="40">
        <v>0</v>
      </c>
      <c r="D366" s="92">
        <v>0</v>
      </c>
      <c r="E366" s="21"/>
      <c r="F366" s="80">
        <v>0</v>
      </c>
      <c r="G366" s="80">
        <v>0</v>
      </c>
    </row>
    <row r="367" spans="1:7" x14ac:dyDescent="0.25">
      <c r="A367" s="18" t="s">
        <v>2422</v>
      </c>
      <c r="B367" s="32"/>
      <c r="C367" s="95"/>
      <c r="D367" s="122"/>
      <c r="E367" s="21"/>
      <c r="F367" s="46"/>
      <c r="G367" s="46"/>
    </row>
    <row r="368" spans="1:7" x14ac:dyDescent="0.25">
      <c r="A368" s="18" t="s">
        <v>2423</v>
      </c>
      <c r="B368" s="32"/>
      <c r="C368" s="95"/>
      <c r="D368" s="122"/>
      <c r="E368" s="21"/>
      <c r="F368" s="46"/>
      <c r="G368" s="46"/>
    </row>
    <row r="369" spans="1:7" x14ac:dyDescent="0.25">
      <c r="A369" s="18" t="s">
        <v>2424</v>
      </c>
      <c r="B369" s="32"/>
      <c r="C369" s="95"/>
      <c r="D369" s="122"/>
      <c r="E369" s="21"/>
      <c r="F369" s="46"/>
      <c r="G369" s="46"/>
    </row>
    <row r="370" spans="1:7" x14ac:dyDescent="0.25">
      <c r="A370" s="18" t="s">
        <v>2425</v>
      </c>
      <c r="B370" s="32"/>
      <c r="C370" s="95"/>
      <c r="D370" s="122"/>
      <c r="E370" s="21"/>
      <c r="F370" s="46"/>
      <c r="G370" s="46"/>
    </row>
    <row r="371" spans="1:7" x14ac:dyDescent="0.25">
      <c r="A371" s="18" t="s">
        <v>2426</v>
      </c>
      <c r="B371" s="32"/>
      <c r="C371" s="95"/>
      <c r="D371" s="122"/>
      <c r="E371" s="21"/>
      <c r="F371" s="46"/>
      <c r="G371" s="46"/>
    </row>
    <row r="372" spans="1:7" x14ac:dyDescent="0.25">
      <c r="A372" s="18" t="s">
        <v>2427</v>
      </c>
      <c r="B372" s="32"/>
      <c r="C372" s="95"/>
      <c r="D372" s="122"/>
      <c r="E372" s="21"/>
      <c r="F372" s="46"/>
      <c r="G372" s="46"/>
    </row>
    <row r="373" spans="1:7" x14ac:dyDescent="0.25">
      <c r="A373" s="18" t="s">
        <v>2428</v>
      </c>
      <c r="B373" s="32"/>
      <c r="C373" s="95"/>
      <c r="D373" s="122"/>
      <c r="E373" s="21"/>
      <c r="F373" s="46"/>
      <c r="G373" s="46"/>
    </row>
    <row r="374" spans="1:7" x14ac:dyDescent="0.25">
      <c r="A374" s="18" t="s">
        <v>2429</v>
      </c>
      <c r="B374" s="32"/>
      <c r="C374" s="40"/>
      <c r="D374" s="92"/>
      <c r="E374" s="21"/>
      <c r="F374" s="93"/>
      <c r="G374" s="93"/>
    </row>
    <row r="375" spans="1:7" x14ac:dyDescent="0.25">
      <c r="A375" s="18" t="s">
        <v>2430</v>
      </c>
      <c r="B375" s="32"/>
      <c r="C375" s="18"/>
      <c r="D375" s="18"/>
      <c r="E375" s="21"/>
      <c r="F375" s="21"/>
      <c r="G375" s="21"/>
    </row>
    <row r="376" spans="1:7" x14ac:dyDescent="0.25">
      <c r="A376" s="18" t="s">
        <v>2431</v>
      </c>
      <c r="B376" s="32"/>
      <c r="C376" s="18"/>
      <c r="D376" s="18"/>
      <c r="E376" s="21"/>
      <c r="F376" s="21"/>
      <c r="G376" s="21"/>
    </row>
    <row r="377" spans="1:7" x14ac:dyDescent="0.25">
      <c r="A377" s="36"/>
      <c r="B377" s="36" t="s">
        <v>2432</v>
      </c>
      <c r="C377" s="36" t="s">
        <v>279</v>
      </c>
      <c r="D377" s="36" t="s">
        <v>1077</v>
      </c>
      <c r="E377" s="36"/>
      <c r="F377" s="36" t="s">
        <v>792</v>
      </c>
      <c r="G377" s="36" t="s">
        <v>2407</v>
      </c>
    </row>
    <row r="378" spans="1:7" x14ac:dyDescent="0.25">
      <c r="A378" s="18" t="s">
        <v>2433</v>
      </c>
      <c r="B378" s="32" t="s">
        <v>1164</v>
      </c>
      <c r="C378" s="95" t="s">
        <v>250</v>
      </c>
      <c r="D378" s="122" t="s">
        <v>250</v>
      </c>
      <c r="E378" s="21"/>
      <c r="F378" s="46"/>
      <c r="G378" s="46"/>
    </row>
    <row r="379" spans="1:7" x14ac:dyDescent="0.25">
      <c r="A379" s="18" t="s">
        <v>2434</v>
      </c>
      <c r="B379" s="94" t="s">
        <v>1166</v>
      </c>
      <c r="C379" s="95" t="s">
        <v>250</v>
      </c>
      <c r="D379" s="122" t="s">
        <v>250</v>
      </c>
      <c r="E379" s="21"/>
      <c r="F379" s="46"/>
      <c r="G379" s="46"/>
    </row>
    <row r="380" spans="1:7" x14ac:dyDescent="0.25">
      <c r="A380" s="18" t="s">
        <v>2435</v>
      </c>
      <c r="B380" s="32" t="s">
        <v>1168</v>
      </c>
      <c r="C380" s="95" t="s">
        <v>250</v>
      </c>
      <c r="D380" s="122" t="s">
        <v>250</v>
      </c>
      <c r="E380" s="21"/>
      <c r="F380" s="46"/>
      <c r="G380" s="46"/>
    </row>
    <row r="381" spans="1:7" x14ac:dyDescent="0.25">
      <c r="A381" s="18" t="s">
        <v>2436</v>
      </c>
      <c r="B381" s="32" t="s">
        <v>1170</v>
      </c>
      <c r="C381" s="95" t="s">
        <v>250</v>
      </c>
      <c r="D381" s="122" t="s">
        <v>250</v>
      </c>
      <c r="E381" s="21"/>
      <c r="F381" s="46"/>
      <c r="G381" s="46"/>
    </row>
    <row r="382" spans="1:7" x14ac:dyDescent="0.25">
      <c r="A382" s="18" t="s">
        <v>2437</v>
      </c>
      <c r="B382" s="32" t="s">
        <v>1172</v>
      </c>
      <c r="C382" s="95" t="s">
        <v>250</v>
      </c>
      <c r="D382" s="122" t="s">
        <v>250</v>
      </c>
      <c r="E382" s="21"/>
      <c r="F382" s="46"/>
      <c r="G382" s="46"/>
    </row>
    <row r="383" spans="1:7" x14ac:dyDescent="0.25">
      <c r="A383" s="18" t="s">
        <v>2438</v>
      </c>
      <c r="B383" s="32" t="s">
        <v>1174</v>
      </c>
      <c r="C383" s="95" t="s">
        <v>250</v>
      </c>
      <c r="D383" s="122" t="s">
        <v>250</v>
      </c>
      <c r="E383" s="21"/>
      <c r="F383" s="46"/>
      <c r="G383" s="46"/>
    </row>
    <row r="384" spans="1:7" x14ac:dyDescent="0.25">
      <c r="A384" s="18" t="s">
        <v>2439</v>
      </c>
      <c r="B384" s="32" t="s">
        <v>657</v>
      </c>
      <c r="C384" s="95" t="s">
        <v>250</v>
      </c>
      <c r="D384" s="122" t="s">
        <v>250</v>
      </c>
      <c r="E384" s="21"/>
      <c r="F384" s="46"/>
      <c r="G384" s="46"/>
    </row>
    <row r="385" spans="1:7" x14ac:dyDescent="0.25">
      <c r="A385" s="18" t="s">
        <v>2440</v>
      </c>
      <c r="B385" s="32" t="s">
        <v>315</v>
      </c>
      <c r="C385" s="40">
        <v>0</v>
      </c>
      <c r="D385" s="92">
        <v>0</v>
      </c>
      <c r="E385" s="21"/>
      <c r="F385" s="93">
        <v>0</v>
      </c>
      <c r="G385" s="93">
        <v>0</v>
      </c>
    </row>
    <row r="386" spans="1:7" x14ac:dyDescent="0.25">
      <c r="A386" s="18" t="s">
        <v>2441</v>
      </c>
      <c r="B386" s="32"/>
      <c r="C386" s="18"/>
      <c r="D386" s="18"/>
      <c r="E386" s="21"/>
      <c r="F386" s="21"/>
      <c r="G386" s="21"/>
    </row>
    <row r="387" spans="1:7" x14ac:dyDescent="0.25">
      <c r="A387" s="36"/>
      <c r="B387" s="36" t="s">
        <v>2442</v>
      </c>
      <c r="C387" s="36" t="s">
        <v>279</v>
      </c>
      <c r="D387" s="36" t="s">
        <v>1077</v>
      </c>
      <c r="E387" s="36"/>
      <c r="F387" s="36" t="s">
        <v>792</v>
      </c>
      <c r="G387" s="36" t="s">
        <v>2407</v>
      </c>
    </row>
    <row r="388" spans="1:7" x14ac:dyDescent="0.25">
      <c r="A388" s="18" t="s">
        <v>2443</v>
      </c>
      <c r="B388" s="32" t="s">
        <v>2444</v>
      </c>
      <c r="C388" s="95" t="s">
        <v>250</v>
      </c>
      <c r="D388" s="122" t="s">
        <v>250</v>
      </c>
      <c r="E388" s="21"/>
      <c r="F388" s="46"/>
      <c r="G388" s="46"/>
    </row>
    <row r="389" spans="1:7" x14ac:dyDescent="0.25">
      <c r="A389" s="18" t="s">
        <v>2445</v>
      </c>
      <c r="B389" s="94" t="s">
        <v>1424</v>
      </c>
      <c r="C389" s="95" t="s">
        <v>250</v>
      </c>
      <c r="D389" s="122" t="s">
        <v>250</v>
      </c>
      <c r="E389" s="21"/>
      <c r="F389" s="46"/>
      <c r="G389" s="46"/>
    </row>
    <row r="390" spans="1:7" x14ac:dyDescent="0.25">
      <c r="A390" s="18" t="s">
        <v>2446</v>
      </c>
      <c r="B390" s="32" t="s">
        <v>657</v>
      </c>
      <c r="C390" s="95" t="s">
        <v>250</v>
      </c>
      <c r="D390" s="122" t="s">
        <v>250</v>
      </c>
      <c r="E390" s="21"/>
      <c r="F390" s="46"/>
      <c r="G390" s="46"/>
    </row>
    <row r="391" spans="1:7" x14ac:dyDescent="0.25">
      <c r="A391" s="18" t="s">
        <v>2447</v>
      </c>
      <c r="B391" s="18" t="s">
        <v>1097</v>
      </c>
      <c r="C391" s="95" t="s">
        <v>250</v>
      </c>
      <c r="D391" s="122" t="s">
        <v>250</v>
      </c>
      <c r="E391" s="21"/>
      <c r="F391" s="46"/>
      <c r="G391" s="46"/>
    </row>
    <row r="392" spans="1:7" x14ac:dyDescent="0.25">
      <c r="A392" s="18" t="s">
        <v>2448</v>
      </c>
      <c r="B392" s="32" t="s">
        <v>315</v>
      </c>
      <c r="C392" s="40">
        <v>0</v>
      </c>
      <c r="D392" s="92">
        <v>0</v>
      </c>
      <c r="E392" s="21"/>
      <c r="F392" s="93">
        <v>0</v>
      </c>
      <c r="G392" s="93">
        <v>0</v>
      </c>
    </row>
    <row r="393" spans="1:7" x14ac:dyDescent="0.25">
      <c r="A393" s="18" t="s">
        <v>2449</v>
      </c>
      <c r="B393" s="18"/>
      <c r="C393" s="80"/>
      <c r="D393" s="18"/>
      <c r="E393" s="12"/>
      <c r="F393" s="12"/>
      <c r="G393" s="12"/>
    </row>
    <row r="394" spans="1:7" x14ac:dyDescent="0.25">
      <c r="A394" s="36"/>
      <c r="B394" s="36" t="s">
        <v>1449</v>
      </c>
      <c r="C394" s="36" t="s">
        <v>1187</v>
      </c>
      <c r="D394" s="36" t="s">
        <v>1188</v>
      </c>
      <c r="E394" s="36"/>
      <c r="F394" s="36" t="s">
        <v>1189</v>
      </c>
      <c r="G394" s="36"/>
    </row>
    <row r="395" spans="1:7" x14ac:dyDescent="0.25">
      <c r="A395" s="18" t="s">
        <v>2450</v>
      </c>
      <c r="B395" s="32" t="s">
        <v>1164</v>
      </c>
      <c r="C395" s="85" t="s">
        <v>250</v>
      </c>
      <c r="D395" s="34" t="s">
        <v>250</v>
      </c>
      <c r="E395" s="12"/>
      <c r="F395" s="34" t="s">
        <v>250</v>
      </c>
      <c r="G395" s="46"/>
    </row>
    <row r="396" spans="1:7" x14ac:dyDescent="0.25">
      <c r="A396" s="18" t="s">
        <v>2451</v>
      </c>
      <c r="B396" s="94" t="s">
        <v>1166</v>
      </c>
      <c r="C396" s="85" t="s">
        <v>250</v>
      </c>
      <c r="D396" s="34" t="s">
        <v>250</v>
      </c>
      <c r="E396" s="12"/>
      <c r="F396" s="34" t="s">
        <v>250</v>
      </c>
      <c r="G396" s="46"/>
    </row>
    <row r="397" spans="1:7" x14ac:dyDescent="0.25">
      <c r="A397" s="18" t="s">
        <v>2452</v>
      </c>
      <c r="B397" s="32" t="s">
        <v>1168</v>
      </c>
      <c r="C397" s="85" t="s">
        <v>250</v>
      </c>
      <c r="D397" s="34" t="s">
        <v>250</v>
      </c>
      <c r="E397" s="12"/>
      <c r="F397" s="34" t="s">
        <v>250</v>
      </c>
      <c r="G397" s="46"/>
    </row>
    <row r="398" spans="1:7" x14ac:dyDescent="0.25">
      <c r="A398" s="18" t="s">
        <v>2453</v>
      </c>
      <c r="B398" s="32" t="s">
        <v>1170</v>
      </c>
      <c r="C398" s="85" t="s">
        <v>250</v>
      </c>
      <c r="D398" s="34" t="s">
        <v>250</v>
      </c>
      <c r="E398" s="12"/>
      <c r="F398" s="34" t="s">
        <v>250</v>
      </c>
      <c r="G398" s="46"/>
    </row>
    <row r="399" spans="1:7" x14ac:dyDescent="0.25">
      <c r="A399" s="18" t="s">
        <v>2454</v>
      </c>
      <c r="B399" s="32" t="s">
        <v>1172</v>
      </c>
      <c r="C399" s="85" t="s">
        <v>250</v>
      </c>
      <c r="D399" s="34" t="s">
        <v>250</v>
      </c>
      <c r="E399" s="12"/>
      <c r="F399" s="34" t="s">
        <v>250</v>
      </c>
      <c r="G399" s="46"/>
    </row>
    <row r="400" spans="1:7" x14ac:dyDescent="0.25">
      <c r="A400" s="18" t="s">
        <v>2455</v>
      </c>
      <c r="B400" s="32" t="s">
        <v>1174</v>
      </c>
      <c r="C400" s="85" t="s">
        <v>250</v>
      </c>
      <c r="D400" s="34" t="s">
        <v>250</v>
      </c>
      <c r="E400" s="12"/>
      <c r="F400" s="34" t="s">
        <v>250</v>
      </c>
      <c r="G400" s="46"/>
    </row>
    <row r="401" spans="1:7" x14ac:dyDescent="0.25">
      <c r="A401" s="18" t="s">
        <v>2456</v>
      </c>
      <c r="B401" s="32" t="s">
        <v>657</v>
      </c>
      <c r="C401" s="85" t="s">
        <v>250</v>
      </c>
      <c r="D401" s="34" t="s">
        <v>250</v>
      </c>
      <c r="E401" s="12"/>
      <c r="F401" s="34" t="s">
        <v>250</v>
      </c>
      <c r="G401" s="46"/>
    </row>
    <row r="402" spans="1:7" x14ac:dyDescent="0.25">
      <c r="A402" s="18" t="s">
        <v>2457</v>
      </c>
      <c r="B402" s="32" t="s">
        <v>1097</v>
      </c>
      <c r="C402" s="85" t="s">
        <v>250</v>
      </c>
      <c r="D402" s="34" t="s">
        <v>250</v>
      </c>
      <c r="E402" s="12"/>
      <c r="F402" s="34" t="s">
        <v>250</v>
      </c>
      <c r="G402" s="46"/>
    </row>
    <row r="403" spans="1:7" x14ac:dyDescent="0.25">
      <c r="A403" s="18" t="s">
        <v>2458</v>
      </c>
      <c r="B403" s="32" t="s">
        <v>315</v>
      </c>
      <c r="C403" s="40">
        <v>0</v>
      </c>
      <c r="D403" s="40">
        <v>0</v>
      </c>
      <c r="E403" s="12"/>
      <c r="F403" s="18"/>
      <c r="G403" s="46"/>
    </row>
    <row r="404" spans="1:7" x14ac:dyDescent="0.25">
      <c r="A404" s="18" t="s">
        <v>2459</v>
      </c>
      <c r="B404" s="18" t="s">
        <v>1200</v>
      </c>
      <c r="C404" s="18"/>
      <c r="D404" s="18"/>
      <c r="E404" s="18"/>
      <c r="F404" s="34" t="s">
        <v>250</v>
      </c>
      <c r="G404" s="46"/>
    </row>
    <row r="405" spans="1:7" x14ac:dyDescent="0.25">
      <c r="A405" s="18" t="s">
        <v>2460</v>
      </c>
      <c r="B405" s="105"/>
      <c r="C405" s="18"/>
      <c r="D405" s="18"/>
      <c r="E405" s="12"/>
      <c r="F405" s="46"/>
      <c r="G405" s="46"/>
    </row>
    <row r="406" spans="1:7" x14ac:dyDescent="0.25">
      <c r="A406" s="18" t="s">
        <v>2461</v>
      </c>
      <c r="B406" s="105"/>
      <c r="C406" s="18"/>
      <c r="D406" s="18"/>
      <c r="E406" s="12"/>
      <c r="F406" s="46"/>
      <c r="G406" s="46"/>
    </row>
    <row r="407" spans="1:7" x14ac:dyDescent="0.25">
      <c r="A407" s="18" t="s">
        <v>2462</v>
      </c>
      <c r="B407" s="105"/>
      <c r="C407" s="18"/>
      <c r="D407" s="18"/>
      <c r="E407" s="12"/>
      <c r="F407" s="46"/>
      <c r="G407" s="46"/>
    </row>
    <row r="408" spans="1:7" x14ac:dyDescent="0.25">
      <c r="A408" s="18" t="s">
        <v>2463</v>
      </c>
      <c r="B408" s="105"/>
      <c r="C408" s="18"/>
      <c r="D408" s="18"/>
      <c r="E408" s="12"/>
      <c r="F408" s="46"/>
      <c r="G408" s="46"/>
    </row>
    <row r="409" spans="1:7" x14ac:dyDescent="0.25">
      <c r="A409" s="18" t="s">
        <v>2464</v>
      </c>
      <c r="B409" s="105"/>
      <c r="C409" s="18"/>
      <c r="D409" s="18"/>
      <c r="E409" s="12"/>
      <c r="F409" s="46"/>
      <c r="G409" s="46"/>
    </row>
    <row r="410" spans="1:7" x14ac:dyDescent="0.25">
      <c r="A410" s="18" t="s">
        <v>2465</v>
      </c>
      <c r="B410" s="105"/>
      <c r="C410" s="18"/>
      <c r="D410" s="18"/>
      <c r="E410" s="12"/>
      <c r="F410" s="46"/>
      <c r="G410" s="46"/>
    </row>
    <row r="411" spans="1:7" x14ac:dyDescent="0.25">
      <c r="A411" s="18" t="s">
        <v>2466</v>
      </c>
      <c r="B411" s="105"/>
      <c r="C411" s="18"/>
      <c r="D411" s="18"/>
      <c r="E411" s="12"/>
      <c r="F411" s="46"/>
      <c r="G411" s="46"/>
    </row>
    <row r="412" spans="1:7" x14ac:dyDescent="0.25">
      <c r="A412" s="18" t="s">
        <v>2467</v>
      </c>
      <c r="B412" s="32"/>
      <c r="C412" s="18"/>
      <c r="D412" s="18"/>
      <c r="E412" s="12"/>
      <c r="F412" s="46"/>
      <c r="G412" s="46"/>
    </row>
    <row r="413" spans="1:7" x14ac:dyDescent="0.25">
      <c r="A413" s="18" t="s">
        <v>2468</v>
      </c>
      <c r="B413" s="32"/>
      <c r="C413" s="40"/>
      <c r="D413" s="18"/>
      <c r="E413" s="12"/>
      <c r="F413" s="128"/>
      <c r="G413" s="128"/>
    </row>
    <row r="414" spans="1:7" x14ac:dyDescent="0.25">
      <c r="A414" s="18" t="s">
        <v>2469</v>
      </c>
      <c r="B414" s="18"/>
      <c r="C414" s="43"/>
      <c r="D414" s="18"/>
      <c r="E414" s="12"/>
      <c r="F414" s="12"/>
      <c r="G414" s="12"/>
    </row>
    <row r="415" spans="1:7" x14ac:dyDescent="0.25">
      <c r="A415" s="18" t="s">
        <v>2470</v>
      </c>
      <c r="B415" s="18"/>
      <c r="C415" s="43"/>
      <c r="D415" s="18"/>
      <c r="E415" s="12"/>
      <c r="F415" s="12"/>
      <c r="G415" s="12"/>
    </row>
    <row r="416" spans="1:7" x14ac:dyDescent="0.25">
      <c r="A416" s="18" t="s">
        <v>2471</v>
      </c>
      <c r="B416" s="18"/>
      <c r="C416" s="43"/>
      <c r="D416" s="18"/>
      <c r="E416" s="12"/>
      <c r="F416" s="12"/>
      <c r="G416" s="12"/>
    </row>
    <row r="417" spans="1:7" x14ac:dyDescent="0.25">
      <c r="A417" s="18" t="s">
        <v>2472</v>
      </c>
      <c r="B417" s="18"/>
      <c r="C417" s="43"/>
      <c r="D417" s="18"/>
      <c r="E417" s="12"/>
      <c r="F417" s="12"/>
      <c r="G417" s="12"/>
    </row>
    <row r="418" spans="1:7" x14ac:dyDescent="0.25">
      <c r="A418" s="18" t="s">
        <v>2473</v>
      </c>
      <c r="B418" s="18"/>
      <c r="C418" s="43"/>
      <c r="D418" s="18"/>
      <c r="E418" s="12"/>
      <c r="F418" s="12"/>
      <c r="G418" s="12"/>
    </row>
    <row r="419" spans="1:7" x14ac:dyDescent="0.25">
      <c r="A419" s="18" t="s">
        <v>2474</v>
      </c>
      <c r="B419" s="18"/>
      <c r="C419" s="43"/>
      <c r="D419" s="18"/>
      <c r="E419" s="12"/>
      <c r="F419" s="12"/>
      <c r="G419" s="12"/>
    </row>
    <row r="420" spans="1:7" x14ac:dyDescent="0.25">
      <c r="A420" s="18" t="s">
        <v>2475</v>
      </c>
      <c r="B420" s="18"/>
      <c r="C420" s="43"/>
      <c r="D420" s="18"/>
      <c r="E420" s="12"/>
      <c r="F420" s="12"/>
      <c r="G420" s="12"/>
    </row>
    <row r="421" spans="1:7" x14ac:dyDescent="0.25">
      <c r="A421" s="18" t="s">
        <v>2476</v>
      </c>
      <c r="B421" s="18"/>
      <c r="C421" s="43"/>
      <c r="D421" s="18"/>
      <c r="E421" s="12"/>
      <c r="F421" s="12"/>
      <c r="G421" s="12"/>
    </row>
    <row r="422" spans="1:7" x14ac:dyDescent="0.25">
      <c r="A422" s="18" t="s">
        <v>2477</v>
      </c>
      <c r="B422" s="18"/>
      <c r="C422" s="43"/>
      <c r="D422" s="18"/>
      <c r="E422" s="12"/>
      <c r="F422" s="12"/>
      <c r="G422" s="12"/>
    </row>
    <row r="423" spans="1:7" x14ac:dyDescent="0.25">
      <c r="A423" s="18" t="s">
        <v>2478</v>
      </c>
      <c r="B423" s="18"/>
      <c r="C423" s="43"/>
      <c r="D423" s="18"/>
      <c r="E423" s="12"/>
      <c r="F423" s="12"/>
      <c r="G423" s="12"/>
    </row>
    <row r="424" spans="1:7" x14ac:dyDescent="0.25">
      <c r="A424" s="18" t="s">
        <v>2479</v>
      </c>
      <c r="B424" s="18"/>
      <c r="C424" s="43"/>
      <c r="D424" s="18"/>
      <c r="E424" s="12"/>
      <c r="F424" s="12"/>
      <c r="G424" s="12"/>
    </row>
    <row r="425" spans="1:7" x14ac:dyDescent="0.25">
      <c r="A425" s="18" t="s">
        <v>2480</v>
      </c>
      <c r="B425" s="18"/>
      <c r="C425" s="43"/>
      <c r="D425" s="18"/>
      <c r="E425" s="12"/>
      <c r="F425" s="12"/>
      <c r="G425" s="12"/>
    </row>
    <row r="426" spans="1:7" x14ac:dyDescent="0.25">
      <c r="A426" s="18" t="s">
        <v>2481</v>
      </c>
      <c r="B426" s="18"/>
      <c r="C426" s="43"/>
      <c r="D426" s="18"/>
      <c r="E426" s="12"/>
      <c r="F426" s="12"/>
      <c r="G426" s="12"/>
    </row>
    <row r="427" spans="1:7" x14ac:dyDescent="0.25">
      <c r="A427" s="18" t="s">
        <v>2482</v>
      </c>
      <c r="B427" s="18"/>
      <c r="C427" s="43"/>
      <c r="D427" s="18"/>
      <c r="E427" s="12"/>
      <c r="F427" s="12"/>
      <c r="G427" s="12"/>
    </row>
    <row r="428" spans="1:7" x14ac:dyDescent="0.25">
      <c r="A428" s="18" t="s">
        <v>2483</v>
      </c>
      <c r="B428" s="18"/>
      <c r="C428" s="43"/>
      <c r="D428" s="18"/>
      <c r="E428" s="12"/>
      <c r="F428" s="12"/>
      <c r="G428" s="12"/>
    </row>
    <row r="429" spans="1:7" x14ac:dyDescent="0.25">
      <c r="A429" s="18" t="s">
        <v>2484</v>
      </c>
      <c r="B429" s="18"/>
      <c r="C429" s="43"/>
      <c r="D429" s="18"/>
      <c r="E429" s="12"/>
      <c r="F429" s="12"/>
      <c r="G429" s="12"/>
    </row>
    <row r="430" spans="1:7" x14ac:dyDescent="0.25">
      <c r="A430" s="18" t="s">
        <v>2485</v>
      </c>
      <c r="B430" s="18"/>
      <c r="C430" s="43"/>
      <c r="D430" s="18"/>
      <c r="E430" s="12"/>
      <c r="F430" s="12"/>
      <c r="G430" s="12"/>
    </row>
    <row r="431" spans="1:7" x14ac:dyDescent="0.25">
      <c r="A431" s="18" t="s">
        <v>2486</v>
      </c>
      <c r="B431" s="18"/>
      <c r="C431" s="43"/>
      <c r="D431" s="18"/>
      <c r="E431" s="12"/>
      <c r="F431" s="12"/>
      <c r="G431" s="12"/>
    </row>
    <row r="432" spans="1:7" x14ac:dyDescent="0.25">
      <c r="A432" s="18" t="s">
        <v>2487</v>
      </c>
      <c r="B432" s="18"/>
      <c r="C432" s="43"/>
      <c r="D432" s="18"/>
      <c r="E432" s="12"/>
      <c r="F432" s="12"/>
      <c r="G432" s="12"/>
    </row>
    <row r="433" spans="1:7" x14ac:dyDescent="0.25">
      <c r="A433" s="18" t="s">
        <v>2488</v>
      </c>
      <c r="B433" s="18"/>
      <c r="C433" s="43"/>
      <c r="D433" s="18"/>
      <c r="E433" s="12"/>
      <c r="F433" s="12"/>
      <c r="G433" s="12"/>
    </row>
    <row r="434" spans="1:7" x14ac:dyDescent="0.25">
      <c r="A434" s="18" t="s">
        <v>2489</v>
      </c>
      <c r="B434" s="18"/>
      <c r="C434" s="43"/>
      <c r="D434" s="18"/>
      <c r="E434" s="12"/>
      <c r="F434" s="12"/>
      <c r="G434" s="12"/>
    </row>
    <row r="435" spans="1:7" x14ac:dyDescent="0.25">
      <c r="A435" s="18" t="s">
        <v>2490</v>
      </c>
      <c r="B435" s="18"/>
      <c r="C435" s="43"/>
      <c r="D435" s="18"/>
      <c r="E435" s="12"/>
      <c r="F435" s="12"/>
      <c r="G435" s="12"/>
    </row>
    <row r="436" spans="1:7" x14ac:dyDescent="0.25">
      <c r="A436" s="18" t="s">
        <v>2491</v>
      </c>
      <c r="B436" s="18"/>
      <c r="C436" s="43"/>
      <c r="D436" s="18"/>
      <c r="E436" s="12"/>
      <c r="F436" s="12"/>
      <c r="G436" s="12"/>
    </row>
    <row r="437" spans="1:7" x14ac:dyDescent="0.25">
      <c r="A437" s="18" t="s">
        <v>2492</v>
      </c>
      <c r="B437" s="18"/>
      <c r="C437" s="43"/>
      <c r="D437" s="18"/>
      <c r="E437" s="12"/>
      <c r="F437" s="12"/>
      <c r="G437" s="12"/>
    </row>
    <row r="438" spans="1:7" x14ac:dyDescent="0.25">
      <c r="A438" s="18" t="s">
        <v>2493</v>
      </c>
      <c r="B438" s="18"/>
      <c r="C438" s="43"/>
      <c r="D438" s="18"/>
      <c r="E438" s="12"/>
      <c r="F438" s="12"/>
      <c r="G438" s="12"/>
    </row>
    <row r="439" spans="1:7" x14ac:dyDescent="0.25">
      <c r="A439" s="18" t="s">
        <v>2494</v>
      </c>
      <c r="B439" s="18"/>
      <c r="C439" s="43"/>
      <c r="D439" s="18"/>
      <c r="E439" s="12"/>
      <c r="F439" s="12"/>
      <c r="G439" s="12"/>
    </row>
    <row r="440" spans="1:7" x14ac:dyDescent="0.25">
      <c r="A440" s="18" t="s">
        <v>2495</v>
      </c>
      <c r="B440" s="18"/>
      <c r="C440" s="43"/>
      <c r="D440" s="18"/>
      <c r="E440" s="12"/>
      <c r="F440" s="12"/>
      <c r="G440" s="12"/>
    </row>
    <row r="441" spans="1:7" x14ac:dyDescent="0.25">
      <c r="A441" s="18" t="s">
        <v>2496</v>
      </c>
      <c r="B441" s="18"/>
      <c r="C441" s="43"/>
      <c r="D441" s="18"/>
      <c r="E441" s="12"/>
      <c r="F441" s="12"/>
      <c r="G441" s="12"/>
    </row>
    <row r="442" spans="1:7" x14ac:dyDescent="0.25">
      <c r="A442" s="18" t="s">
        <v>2497</v>
      </c>
      <c r="B442" s="18"/>
      <c r="C442" s="43"/>
      <c r="D442" s="18"/>
      <c r="E442" s="12"/>
      <c r="F442" s="12"/>
      <c r="G442" s="12"/>
    </row>
    <row r="443" spans="1:7" ht="18.75" x14ac:dyDescent="0.25">
      <c r="A443" s="88"/>
      <c r="B443" s="125" t="s">
        <v>2498</v>
      </c>
      <c r="C443" s="88"/>
      <c r="D443" s="88"/>
      <c r="E443" s="88"/>
      <c r="F443" s="88"/>
      <c r="G443" s="88"/>
    </row>
    <row r="444" spans="1:7" x14ac:dyDescent="0.25">
      <c r="A444" s="36"/>
      <c r="B444" s="36" t="s">
        <v>1239</v>
      </c>
      <c r="C444" s="36" t="s">
        <v>951</v>
      </c>
      <c r="D444" s="36" t="s">
        <v>952</v>
      </c>
      <c r="E444" s="36"/>
      <c r="F444" s="36" t="s">
        <v>793</v>
      </c>
      <c r="G444" s="36" t="s">
        <v>953</v>
      </c>
    </row>
    <row r="445" spans="1:7" x14ac:dyDescent="0.25">
      <c r="A445" s="18" t="s">
        <v>2499</v>
      </c>
      <c r="B445" s="18" t="s">
        <v>955</v>
      </c>
      <c r="C445" s="95" t="s">
        <v>250</v>
      </c>
      <c r="D445" s="29"/>
      <c r="E445" s="29"/>
      <c r="F445" s="56"/>
      <c r="G445" s="56"/>
    </row>
    <row r="446" spans="1:7" x14ac:dyDescent="0.25">
      <c r="A446" s="29"/>
      <c r="B446" s="18"/>
      <c r="C446" s="18"/>
      <c r="D446" s="29"/>
      <c r="E446" s="29"/>
      <c r="F446" s="56"/>
      <c r="G446" s="56"/>
    </row>
    <row r="447" spans="1:7" x14ac:dyDescent="0.25">
      <c r="A447" s="18"/>
      <c r="B447" s="18" t="s">
        <v>956</v>
      </c>
      <c r="C447" s="18"/>
      <c r="D447" s="29"/>
      <c r="E447" s="29"/>
      <c r="F447" s="56"/>
      <c r="G447" s="56"/>
    </row>
    <row r="448" spans="1:7" x14ac:dyDescent="0.25">
      <c r="A448" s="18" t="s">
        <v>2500</v>
      </c>
      <c r="B448" s="105" t="s">
        <v>891</v>
      </c>
      <c r="C448" s="95" t="s">
        <v>250</v>
      </c>
      <c r="D448" s="95" t="s">
        <v>250</v>
      </c>
      <c r="E448" s="29"/>
      <c r="F448" s="46" t="str">
        <f>IF($C$472=0,"",IF(C448="[for completion]","",IF(C448="","",C448/$C$472)))</f>
        <v/>
      </c>
      <c r="G448" s="46" t="str">
        <f>IF($D$472=0,"",IF(D448="[for completion]","",IF(D448="","",D448/$D$472)))</f>
        <v/>
      </c>
    </row>
    <row r="449" spans="1:7" x14ac:dyDescent="0.25">
      <c r="A449" s="18" t="s">
        <v>2501</v>
      </c>
      <c r="B449" s="105" t="s">
        <v>891</v>
      </c>
      <c r="C449" s="95" t="s">
        <v>250</v>
      </c>
      <c r="D449" s="95" t="s">
        <v>250</v>
      </c>
      <c r="E449" s="29"/>
      <c r="F449" s="46" t="str">
        <f t="shared" ref="F449:F471" si="0">IF($C$472=0,"",IF(C449="[for completion]","",IF(C449="","",C449/$C$472)))</f>
        <v/>
      </c>
      <c r="G449" s="46" t="str">
        <f t="shared" ref="G449:G471" si="1">IF($D$472=0,"",IF(D449="[for completion]","",IF(D449="","",D449/$D$472)))</f>
        <v/>
      </c>
    </row>
    <row r="450" spans="1:7" x14ac:dyDescent="0.25">
      <c r="A450" s="18" t="s">
        <v>2502</v>
      </c>
      <c r="B450" s="105" t="s">
        <v>891</v>
      </c>
      <c r="C450" s="95" t="s">
        <v>250</v>
      </c>
      <c r="D450" s="95" t="s">
        <v>250</v>
      </c>
      <c r="E450" s="29"/>
      <c r="F450" s="46" t="str">
        <f t="shared" si="0"/>
        <v/>
      </c>
      <c r="G450" s="46" t="str">
        <f t="shared" si="1"/>
        <v/>
      </c>
    </row>
    <row r="451" spans="1:7" x14ac:dyDescent="0.25">
      <c r="A451" s="18" t="s">
        <v>2503</v>
      </c>
      <c r="B451" s="105" t="s">
        <v>891</v>
      </c>
      <c r="C451" s="95" t="s">
        <v>250</v>
      </c>
      <c r="D451" s="95" t="s">
        <v>250</v>
      </c>
      <c r="E451" s="29"/>
      <c r="F451" s="46" t="str">
        <f t="shared" si="0"/>
        <v/>
      </c>
      <c r="G451" s="46" t="str">
        <f t="shared" si="1"/>
        <v/>
      </c>
    </row>
    <row r="452" spans="1:7" x14ac:dyDescent="0.25">
      <c r="A452" s="18" t="s">
        <v>2504</v>
      </c>
      <c r="B452" s="105" t="s">
        <v>891</v>
      </c>
      <c r="C452" s="95" t="s">
        <v>250</v>
      </c>
      <c r="D452" s="95" t="s">
        <v>250</v>
      </c>
      <c r="E452" s="29"/>
      <c r="F452" s="46" t="str">
        <f t="shared" si="0"/>
        <v/>
      </c>
      <c r="G452" s="46" t="str">
        <f t="shared" si="1"/>
        <v/>
      </c>
    </row>
    <row r="453" spans="1:7" x14ac:dyDescent="0.25">
      <c r="A453" s="18" t="s">
        <v>2505</v>
      </c>
      <c r="B453" s="105" t="s">
        <v>891</v>
      </c>
      <c r="C453" s="95" t="s">
        <v>250</v>
      </c>
      <c r="D453" s="95" t="s">
        <v>250</v>
      </c>
      <c r="E453" s="29"/>
      <c r="F453" s="46" t="str">
        <f t="shared" si="0"/>
        <v/>
      </c>
      <c r="G453" s="46" t="str">
        <f t="shared" si="1"/>
        <v/>
      </c>
    </row>
    <row r="454" spans="1:7" x14ac:dyDescent="0.25">
      <c r="A454" s="18" t="s">
        <v>2506</v>
      </c>
      <c r="B454" s="105" t="s">
        <v>891</v>
      </c>
      <c r="C454" s="95" t="s">
        <v>250</v>
      </c>
      <c r="D454" s="95" t="s">
        <v>250</v>
      </c>
      <c r="E454" s="29"/>
      <c r="F454" s="46" t="str">
        <f t="shared" si="0"/>
        <v/>
      </c>
      <c r="G454" s="46" t="str">
        <f t="shared" si="1"/>
        <v/>
      </c>
    </row>
    <row r="455" spans="1:7" x14ac:dyDescent="0.25">
      <c r="A455" s="18" t="s">
        <v>2507</v>
      </c>
      <c r="B455" s="105" t="s">
        <v>891</v>
      </c>
      <c r="C455" s="95" t="s">
        <v>250</v>
      </c>
      <c r="D455" s="122" t="s">
        <v>250</v>
      </c>
      <c r="E455" s="29"/>
      <c r="F455" s="46" t="str">
        <f t="shared" si="0"/>
        <v/>
      </c>
      <c r="G455" s="46" t="str">
        <f t="shared" si="1"/>
        <v/>
      </c>
    </row>
    <row r="456" spans="1:7" x14ac:dyDescent="0.25">
      <c r="A456" s="18" t="s">
        <v>2508</v>
      </c>
      <c r="B456" s="105" t="s">
        <v>891</v>
      </c>
      <c r="C456" s="95" t="s">
        <v>250</v>
      </c>
      <c r="D456" s="122" t="s">
        <v>250</v>
      </c>
      <c r="E456" s="29"/>
      <c r="F456" s="46" t="str">
        <f t="shared" si="0"/>
        <v/>
      </c>
      <c r="G456" s="46" t="str">
        <f t="shared" si="1"/>
        <v/>
      </c>
    </row>
    <row r="457" spans="1:7" x14ac:dyDescent="0.25">
      <c r="A457" s="18" t="s">
        <v>2509</v>
      </c>
      <c r="B457" s="105" t="s">
        <v>891</v>
      </c>
      <c r="C457" s="95" t="s">
        <v>250</v>
      </c>
      <c r="D457" s="122" t="s">
        <v>250</v>
      </c>
      <c r="E457" s="32"/>
      <c r="F457" s="46" t="str">
        <f t="shared" si="0"/>
        <v/>
      </c>
      <c r="G457" s="46" t="str">
        <f t="shared" si="1"/>
        <v/>
      </c>
    </row>
    <row r="458" spans="1:7" x14ac:dyDescent="0.25">
      <c r="A458" s="18" t="s">
        <v>2510</v>
      </c>
      <c r="B458" s="105" t="s">
        <v>891</v>
      </c>
      <c r="C458" s="95" t="s">
        <v>250</v>
      </c>
      <c r="D458" s="122" t="s">
        <v>250</v>
      </c>
      <c r="E458" s="32"/>
      <c r="F458" s="46" t="str">
        <f t="shared" si="0"/>
        <v/>
      </c>
      <c r="G458" s="46" t="str">
        <f t="shared" si="1"/>
        <v/>
      </c>
    </row>
    <row r="459" spans="1:7" x14ac:dyDescent="0.25">
      <c r="A459" s="18" t="s">
        <v>2511</v>
      </c>
      <c r="B459" s="105" t="s">
        <v>891</v>
      </c>
      <c r="C459" s="95" t="s">
        <v>250</v>
      </c>
      <c r="D459" s="122" t="s">
        <v>250</v>
      </c>
      <c r="E459" s="32"/>
      <c r="F459" s="46" t="str">
        <f t="shared" si="0"/>
        <v/>
      </c>
      <c r="G459" s="46" t="str">
        <f t="shared" si="1"/>
        <v/>
      </c>
    </row>
    <row r="460" spans="1:7" x14ac:dyDescent="0.25">
      <c r="A460" s="18" t="s">
        <v>2512</v>
      </c>
      <c r="B460" s="105" t="s">
        <v>891</v>
      </c>
      <c r="C460" s="95" t="s">
        <v>250</v>
      </c>
      <c r="D460" s="122" t="s">
        <v>250</v>
      </c>
      <c r="E460" s="32"/>
      <c r="F460" s="46" t="str">
        <f t="shared" si="0"/>
        <v/>
      </c>
      <c r="G460" s="46" t="str">
        <f t="shared" si="1"/>
        <v/>
      </c>
    </row>
    <row r="461" spans="1:7" x14ac:dyDescent="0.25">
      <c r="A461" s="18" t="s">
        <v>2513</v>
      </c>
      <c r="B461" s="105" t="s">
        <v>891</v>
      </c>
      <c r="C461" s="95" t="s">
        <v>250</v>
      </c>
      <c r="D461" s="122" t="s">
        <v>250</v>
      </c>
      <c r="E461" s="32"/>
      <c r="F461" s="46" t="str">
        <f t="shared" si="0"/>
        <v/>
      </c>
      <c r="G461" s="46" t="str">
        <f t="shared" si="1"/>
        <v/>
      </c>
    </row>
    <row r="462" spans="1:7" x14ac:dyDescent="0.25">
      <c r="A462" s="18" t="s">
        <v>2514</v>
      </c>
      <c r="B462" s="105" t="s">
        <v>891</v>
      </c>
      <c r="C462" s="95" t="s">
        <v>250</v>
      </c>
      <c r="D462" s="122" t="s">
        <v>250</v>
      </c>
      <c r="E462" s="32"/>
      <c r="F462" s="46" t="str">
        <f t="shared" si="0"/>
        <v/>
      </c>
      <c r="G462" s="46" t="str">
        <f t="shared" si="1"/>
        <v/>
      </c>
    </row>
    <row r="463" spans="1:7" x14ac:dyDescent="0.25">
      <c r="A463" s="18" t="s">
        <v>2515</v>
      </c>
      <c r="B463" s="105" t="s">
        <v>891</v>
      </c>
      <c r="C463" s="95" t="s">
        <v>250</v>
      </c>
      <c r="D463" s="122" t="s">
        <v>250</v>
      </c>
      <c r="E463" s="18"/>
      <c r="F463" s="46" t="str">
        <f t="shared" si="0"/>
        <v/>
      </c>
      <c r="G463" s="46" t="str">
        <f t="shared" si="1"/>
        <v/>
      </c>
    </row>
    <row r="464" spans="1:7" x14ac:dyDescent="0.25">
      <c r="A464" s="18" t="s">
        <v>2516</v>
      </c>
      <c r="B464" s="105" t="s">
        <v>891</v>
      </c>
      <c r="C464" s="95" t="s">
        <v>250</v>
      </c>
      <c r="D464" s="122" t="s">
        <v>250</v>
      </c>
      <c r="E464" s="86"/>
      <c r="F464" s="46" t="str">
        <f t="shared" si="0"/>
        <v/>
      </c>
      <c r="G464" s="46" t="str">
        <f t="shared" si="1"/>
        <v/>
      </c>
    </row>
    <row r="465" spans="1:7" x14ac:dyDescent="0.25">
      <c r="A465" s="18" t="s">
        <v>2517</v>
      </c>
      <c r="B465" s="105" t="s">
        <v>891</v>
      </c>
      <c r="C465" s="95" t="s">
        <v>250</v>
      </c>
      <c r="D465" s="122" t="s">
        <v>250</v>
      </c>
      <c r="E465" s="86"/>
      <c r="F465" s="46" t="str">
        <f t="shared" si="0"/>
        <v/>
      </c>
      <c r="G465" s="46" t="str">
        <f t="shared" si="1"/>
        <v/>
      </c>
    </row>
    <row r="466" spans="1:7" x14ac:dyDescent="0.25">
      <c r="A466" s="18" t="s">
        <v>2518</v>
      </c>
      <c r="B466" s="105" t="s">
        <v>891</v>
      </c>
      <c r="C466" s="95" t="s">
        <v>250</v>
      </c>
      <c r="D466" s="122" t="s">
        <v>250</v>
      </c>
      <c r="E466" s="86"/>
      <c r="F466" s="46" t="str">
        <f t="shared" si="0"/>
        <v/>
      </c>
      <c r="G466" s="46" t="str">
        <f t="shared" si="1"/>
        <v/>
      </c>
    </row>
    <row r="467" spans="1:7" x14ac:dyDescent="0.25">
      <c r="A467" s="18" t="s">
        <v>2519</v>
      </c>
      <c r="B467" s="105" t="s">
        <v>891</v>
      </c>
      <c r="C467" s="95" t="s">
        <v>250</v>
      </c>
      <c r="D467" s="122" t="s">
        <v>250</v>
      </c>
      <c r="E467" s="86"/>
      <c r="F467" s="46" t="str">
        <f t="shared" si="0"/>
        <v/>
      </c>
      <c r="G467" s="46" t="str">
        <f t="shared" si="1"/>
        <v/>
      </c>
    </row>
    <row r="468" spans="1:7" x14ac:dyDescent="0.25">
      <c r="A468" s="18" t="s">
        <v>2520</v>
      </c>
      <c r="B468" s="105" t="s">
        <v>891</v>
      </c>
      <c r="C468" s="95" t="s">
        <v>250</v>
      </c>
      <c r="D468" s="122" t="s">
        <v>250</v>
      </c>
      <c r="E468" s="86"/>
      <c r="F468" s="46" t="str">
        <f t="shared" si="0"/>
        <v/>
      </c>
      <c r="G468" s="46" t="str">
        <f t="shared" si="1"/>
        <v/>
      </c>
    </row>
    <row r="469" spans="1:7" x14ac:dyDescent="0.25">
      <c r="A469" s="18" t="s">
        <v>2521</v>
      </c>
      <c r="B469" s="105" t="s">
        <v>891</v>
      </c>
      <c r="C469" s="95" t="s">
        <v>250</v>
      </c>
      <c r="D469" s="122" t="s">
        <v>250</v>
      </c>
      <c r="E469" s="86"/>
      <c r="F469" s="46" t="str">
        <f t="shared" si="0"/>
        <v/>
      </c>
      <c r="G469" s="46" t="str">
        <f t="shared" si="1"/>
        <v/>
      </c>
    </row>
    <row r="470" spans="1:7" x14ac:dyDescent="0.25">
      <c r="A470" s="18" t="s">
        <v>2522</v>
      </c>
      <c r="B470" s="105" t="s">
        <v>891</v>
      </c>
      <c r="C470" s="95" t="s">
        <v>250</v>
      </c>
      <c r="D470" s="122" t="s">
        <v>250</v>
      </c>
      <c r="E470" s="86"/>
      <c r="F470" s="46" t="str">
        <f t="shared" si="0"/>
        <v/>
      </c>
      <c r="G470" s="46" t="str">
        <f t="shared" si="1"/>
        <v/>
      </c>
    </row>
    <row r="471" spans="1:7" x14ac:dyDescent="0.25">
      <c r="A471" s="18" t="s">
        <v>2523</v>
      </c>
      <c r="B471" s="105" t="s">
        <v>891</v>
      </c>
      <c r="C471" s="95" t="s">
        <v>250</v>
      </c>
      <c r="D471" s="122" t="s">
        <v>250</v>
      </c>
      <c r="E471" s="86"/>
      <c r="F471" s="46" t="str">
        <f t="shared" si="0"/>
        <v/>
      </c>
      <c r="G471" s="46" t="str">
        <f t="shared" si="1"/>
        <v/>
      </c>
    </row>
    <row r="472" spans="1:7" x14ac:dyDescent="0.25">
      <c r="A472" s="18" t="s">
        <v>2524</v>
      </c>
      <c r="B472" s="32" t="s">
        <v>315</v>
      </c>
      <c r="C472" s="49">
        <f>SUM(C448:C471)</f>
        <v>0</v>
      </c>
      <c r="D472" s="18">
        <f>SUM(D448:D471)</f>
        <v>0</v>
      </c>
      <c r="E472" s="86"/>
      <c r="F472" s="93">
        <f>SUM(F448:F471)</f>
        <v>0</v>
      </c>
      <c r="G472" s="93">
        <f>SUM(G448:G471)</f>
        <v>0</v>
      </c>
    </row>
    <row r="473" spans="1:7" x14ac:dyDescent="0.25">
      <c r="A473" s="36"/>
      <c r="B473" s="36" t="s">
        <v>1266</v>
      </c>
      <c r="C473" s="36" t="s">
        <v>951</v>
      </c>
      <c r="D473" s="36" t="s">
        <v>952</v>
      </c>
      <c r="E473" s="36"/>
      <c r="F473" s="36" t="s">
        <v>793</v>
      </c>
      <c r="G473" s="36" t="s">
        <v>953</v>
      </c>
    </row>
    <row r="474" spans="1:7" x14ac:dyDescent="0.25">
      <c r="A474" s="18" t="s">
        <v>2525</v>
      </c>
      <c r="B474" s="18" t="s">
        <v>984</v>
      </c>
      <c r="C474" s="85" t="s">
        <v>250</v>
      </c>
      <c r="D474" s="18"/>
      <c r="E474" s="18"/>
      <c r="F474" s="18"/>
      <c r="G474" s="18"/>
    </row>
    <row r="475" spans="1:7" x14ac:dyDescent="0.25">
      <c r="A475" s="18"/>
      <c r="B475" s="18"/>
      <c r="C475" s="18"/>
      <c r="D475" s="18"/>
      <c r="E475" s="18"/>
      <c r="F475" s="18"/>
      <c r="G475" s="18"/>
    </row>
    <row r="476" spans="1:7" x14ac:dyDescent="0.25">
      <c r="A476" s="18"/>
      <c r="B476" s="32" t="s">
        <v>985</v>
      </c>
      <c r="C476" s="18"/>
      <c r="D476" s="18"/>
      <c r="E476" s="18"/>
      <c r="F476" s="18"/>
      <c r="G476" s="18"/>
    </row>
    <row r="477" spans="1:7" x14ac:dyDescent="0.25">
      <c r="A477" s="18" t="s">
        <v>2526</v>
      </c>
      <c r="B477" s="18" t="s">
        <v>987</v>
      </c>
      <c r="C477" s="95" t="s">
        <v>250</v>
      </c>
      <c r="D477" s="122" t="s">
        <v>250</v>
      </c>
      <c r="E477" s="18"/>
      <c r="F477" s="46" t="str">
        <f>IF($C$485=0,"",IF(C477="[for completion]","",IF(C477="","",C477/$C$485)))</f>
        <v/>
      </c>
      <c r="G477" s="46" t="str">
        <f>IF($D$485=0,"",IF(D477="[for completion]","",IF(D477="","",D477/$D$485)))</f>
        <v/>
      </c>
    </row>
    <row r="478" spans="1:7" x14ac:dyDescent="0.25">
      <c r="A478" s="18" t="s">
        <v>2527</v>
      </c>
      <c r="B478" s="18" t="s">
        <v>989</v>
      </c>
      <c r="C478" s="95" t="s">
        <v>250</v>
      </c>
      <c r="D478" s="122" t="s">
        <v>250</v>
      </c>
      <c r="E478" s="18"/>
      <c r="F478" s="46" t="str">
        <f t="shared" ref="F478:F484" si="2">IF($C$485=0,"",IF(C478="[for completion]","",IF(C478="","",C478/$C$485)))</f>
        <v/>
      </c>
      <c r="G478" s="46" t="str">
        <f t="shared" ref="G478:G484" si="3">IF($D$485=0,"",IF(D478="[for completion]","",IF(D478="","",D478/$D$485)))</f>
        <v/>
      </c>
    </row>
    <row r="479" spans="1:7" x14ac:dyDescent="0.25">
      <c r="A479" s="18" t="s">
        <v>2528</v>
      </c>
      <c r="B479" s="18" t="s">
        <v>991</v>
      </c>
      <c r="C479" s="95" t="s">
        <v>250</v>
      </c>
      <c r="D479" s="122" t="s">
        <v>250</v>
      </c>
      <c r="E479" s="18"/>
      <c r="F479" s="46" t="str">
        <f t="shared" si="2"/>
        <v/>
      </c>
      <c r="G479" s="46" t="str">
        <f t="shared" si="3"/>
        <v/>
      </c>
    </row>
    <row r="480" spans="1:7" x14ac:dyDescent="0.25">
      <c r="A480" s="18" t="s">
        <v>2529</v>
      </c>
      <c r="B480" s="18" t="s">
        <v>993</v>
      </c>
      <c r="C480" s="95" t="s">
        <v>250</v>
      </c>
      <c r="D480" s="122" t="s">
        <v>250</v>
      </c>
      <c r="E480" s="18"/>
      <c r="F480" s="46" t="str">
        <f t="shared" si="2"/>
        <v/>
      </c>
      <c r="G480" s="46" t="str">
        <f t="shared" si="3"/>
        <v/>
      </c>
    </row>
    <row r="481" spans="1:7" x14ac:dyDescent="0.25">
      <c r="A481" s="18" t="s">
        <v>2530</v>
      </c>
      <c r="B481" s="18" t="s">
        <v>995</v>
      </c>
      <c r="C481" s="95" t="s">
        <v>250</v>
      </c>
      <c r="D481" s="122" t="s">
        <v>250</v>
      </c>
      <c r="E481" s="18"/>
      <c r="F481" s="46" t="str">
        <f t="shared" si="2"/>
        <v/>
      </c>
      <c r="G481" s="46" t="str">
        <f t="shared" si="3"/>
        <v/>
      </c>
    </row>
    <row r="482" spans="1:7" x14ac:dyDescent="0.25">
      <c r="A482" s="18" t="s">
        <v>2531</v>
      </c>
      <c r="B482" s="18" t="s">
        <v>997</v>
      </c>
      <c r="C482" s="95" t="s">
        <v>250</v>
      </c>
      <c r="D482" s="122" t="s">
        <v>250</v>
      </c>
      <c r="E482" s="18"/>
      <c r="F482" s="46" t="str">
        <f t="shared" si="2"/>
        <v/>
      </c>
      <c r="G482" s="46" t="str">
        <f t="shared" si="3"/>
        <v/>
      </c>
    </row>
    <row r="483" spans="1:7" x14ac:dyDescent="0.25">
      <c r="A483" s="18" t="s">
        <v>2532</v>
      </c>
      <c r="B483" s="18" t="s">
        <v>999</v>
      </c>
      <c r="C483" s="95" t="s">
        <v>250</v>
      </c>
      <c r="D483" s="122" t="s">
        <v>250</v>
      </c>
      <c r="E483" s="18"/>
      <c r="F483" s="46" t="str">
        <f t="shared" si="2"/>
        <v/>
      </c>
      <c r="G483" s="46" t="str">
        <f t="shared" si="3"/>
        <v/>
      </c>
    </row>
    <row r="484" spans="1:7" x14ac:dyDescent="0.25">
      <c r="A484" s="18" t="s">
        <v>2533</v>
      </c>
      <c r="B484" s="18" t="s">
        <v>1001</v>
      </c>
      <c r="C484" s="95" t="s">
        <v>250</v>
      </c>
      <c r="D484" s="122" t="s">
        <v>250</v>
      </c>
      <c r="E484" s="18"/>
      <c r="F484" s="46" t="str">
        <f t="shared" si="2"/>
        <v/>
      </c>
      <c r="G484" s="46" t="str">
        <f t="shared" si="3"/>
        <v/>
      </c>
    </row>
    <row r="485" spans="1:7" x14ac:dyDescent="0.25">
      <c r="A485" s="18" t="s">
        <v>2534</v>
      </c>
      <c r="B485" s="48" t="s">
        <v>315</v>
      </c>
      <c r="C485" s="40">
        <f>SUM(C477:C484)</f>
        <v>0</v>
      </c>
      <c r="D485" s="45">
        <f>SUM(D477:D484)</f>
        <v>0</v>
      </c>
      <c r="E485" s="18"/>
      <c r="F485" s="80">
        <f>SUM(F477:F484)</f>
        <v>0</v>
      </c>
      <c r="G485" s="80">
        <f>SUM(G477:G484)</f>
        <v>0</v>
      </c>
    </row>
    <row r="486" spans="1:7" x14ac:dyDescent="0.25">
      <c r="A486" s="18" t="s">
        <v>2535</v>
      </c>
      <c r="B486" s="51" t="s">
        <v>1004</v>
      </c>
      <c r="C486" s="95"/>
      <c r="D486" s="122"/>
      <c r="E486" s="18"/>
      <c r="F486" s="46" t="s">
        <v>738</v>
      </c>
      <c r="G486" s="46" t="s">
        <v>738</v>
      </c>
    </row>
    <row r="487" spans="1:7" x14ac:dyDescent="0.25">
      <c r="A487" s="18" t="s">
        <v>2536</v>
      </c>
      <c r="B487" s="51" t="s">
        <v>1006</v>
      </c>
      <c r="C487" s="95"/>
      <c r="D487" s="122"/>
      <c r="E487" s="18"/>
      <c r="F487" s="46" t="s">
        <v>738</v>
      </c>
      <c r="G487" s="46" t="s">
        <v>738</v>
      </c>
    </row>
    <row r="488" spans="1:7" x14ac:dyDescent="0.25">
      <c r="A488" s="18" t="s">
        <v>2537</v>
      </c>
      <c r="B488" s="51" t="s">
        <v>1008</v>
      </c>
      <c r="C488" s="95"/>
      <c r="D488" s="122"/>
      <c r="E488" s="18"/>
      <c r="F488" s="46" t="s">
        <v>738</v>
      </c>
      <c r="G488" s="46" t="s">
        <v>738</v>
      </c>
    </row>
    <row r="489" spans="1:7" x14ac:dyDescent="0.25">
      <c r="A489" s="18" t="s">
        <v>2538</v>
      </c>
      <c r="B489" s="51" t="s">
        <v>1010</v>
      </c>
      <c r="C489" s="95"/>
      <c r="D489" s="122"/>
      <c r="E489" s="18"/>
      <c r="F489" s="46" t="s">
        <v>738</v>
      </c>
      <c r="G489" s="46" t="s">
        <v>738</v>
      </c>
    </row>
    <row r="490" spans="1:7" x14ac:dyDescent="0.25">
      <c r="A490" s="18" t="s">
        <v>2539</v>
      </c>
      <c r="B490" s="51" t="s">
        <v>1012</v>
      </c>
      <c r="C490" s="95"/>
      <c r="D490" s="122"/>
      <c r="E490" s="18"/>
      <c r="F490" s="46" t="s">
        <v>738</v>
      </c>
      <c r="G490" s="46" t="s">
        <v>738</v>
      </c>
    </row>
    <row r="491" spans="1:7" x14ac:dyDescent="0.25">
      <c r="A491" s="18" t="s">
        <v>2540</v>
      </c>
      <c r="B491" s="51" t="s">
        <v>1014</v>
      </c>
      <c r="C491" s="95"/>
      <c r="D491" s="122"/>
      <c r="E491" s="18"/>
      <c r="F491" s="46" t="s">
        <v>738</v>
      </c>
      <c r="G491" s="46" t="s">
        <v>738</v>
      </c>
    </row>
    <row r="492" spans="1:7" x14ac:dyDescent="0.25">
      <c r="A492" s="18" t="s">
        <v>2541</v>
      </c>
      <c r="B492" s="51"/>
      <c r="C492" s="18"/>
      <c r="D492" s="18"/>
      <c r="E492" s="18"/>
      <c r="F492" s="47"/>
      <c r="G492" s="47"/>
    </row>
    <row r="493" spans="1:7" x14ac:dyDescent="0.25">
      <c r="A493" s="18" t="s">
        <v>2542</v>
      </c>
      <c r="B493" s="51"/>
      <c r="C493" s="18"/>
      <c r="D493" s="18"/>
      <c r="E493" s="18"/>
      <c r="F493" s="47"/>
      <c r="G493" s="47"/>
    </row>
    <row r="494" spans="1:7" x14ac:dyDescent="0.25">
      <c r="A494" s="18" t="s">
        <v>2543</v>
      </c>
      <c r="B494" s="51"/>
      <c r="C494" s="18"/>
      <c r="D494" s="18"/>
      <c r="E494" s="18"/>
      <c r="F494" s="86"/>
      <c r="G494" s="86"/>
    </row>
    <row r="495" spans="1:7" x14ac:dyDescent="0.25">
      <c r="A495" s="36"/>
      <c r="B495" s="36" t="s">
        <v>1286</v>
      </c>
      <c r="C495" s="36" t="s">
        <v>951</v>
      </c>
      <c r="D495" s="36" t="s">
        <v>952</v>
      </c>
      <c r="E495" s="36"/>
      <c r="F495" s="36" t="s">
        <v>793</v>
      </c>
      <c r="G495" s="36" t="s">
        <v>953</v>
      </c>
    </row>
    <row r="496" spans="1:7" x14ac:dyDescent="0.25">
      <c r="A496" s="18" t="s">
        <v>2544</v>
      </c>
      <c r="B496" s="18" t="s">
        <v>984</v>
      </c>
      <c r="C496" s="85" t="s">
        <v>286</v>
      </c>
      <c r="D496" s="18"/>
      <c r="E496" s="18"/>
      <c r="F496" s="18"/>
      <c r="G496" s="18"/>
    </row>
    <row r="497" spans="1:7" x14ac:dyDescent="0.25">
      <c r="A497" s="18"/>
      <c r="B497" s="18"/>
      <c r="C497" s="18"/>
      <c r="D497" s="18"/>
      <c r="E497" s="18"/>
      <c r="F497" s="18"/>
      <c r="G497" s="18"/>
    </row>
    <row r="498" spans="1:7" x14ac:dyDescent="0.25">
      <c r="A498" s="18"/>
      <c r="B498" s="32" t="s">
        <v>985</v>
      </c>
      <c r="C498" s="18"/>
      <c r="D498" s="18"/>
      <c r="E498" s="18"/>
      <c r="F498" s="18"/>
      <c r="G498" s="18"/>
    </row>
    <row r="499" spans="1:7" x14ac:dyDescent="0.25">
      <c r="A499" s="18" t="s">
        <v>2545</v>
      </c>
      <c r="B499" s="18" t="s">
        <v>987</v>
      </c>
      <c r="C499" s="95" t="s">
        <v>286</v>
      </c>
      <c r="D499" s="122" t="s">
        <v>286</v>
      </c>
      <c r="E499" s="18"/>
      <c r="F499" s="46" t="str">
        <f>IF($C$507=0,"",IF(C499="[for completion]","",IF(C499="","",C499/$C$507)))</f>
        <v/>
      </c>
      <c r="G499" s="46" t="str">
        <f>IF($D$507=0,"",IF(D499="[for completion]","",IF(D499="","",D499/$D$507)))</f>
        <v/>
      </c>
    </row>
    <row r="500" spans="1:7" x14ac:dyDescent="0.25">
      <c r="A500" s="18" t="s">
        <v>2546</v>
      </c>
      <c r="B500" s="18" t="s">
        <v>989</v>
      </c>
      <c r="C500" s="95" t="s">
        <v>286</v>
      </c>
      <c r="D500" s="122" t="s">
        <v>286</v>
      </c>
      <c r="E500" s="18"/>
      <c r="F500" s="46" t="str">
        <f t="shared" ref="F500:F506" si="4">IF($C$507=0,"",IF(C500="[for completion]","",IF(C500="","",C500/$C$507)))</f>
        <v/>
      </c>
      <c r="G500" s="46" t="str">
        <f t="shared" ref="G500:G506" si="5">IF($D$507=0,"",IF(D500="[for completion]","",IF(D500="","",D500/$D$507)))</f>
        <v/>
      </c>
    </row>
    <row r="501" spans="1:7" x14ac:dyDescent="0.25">
      <c r="A501" s="18" t="s">
        <v>2547</v>
      </c>
      <c r="B501" s="18" t="s">
        <v>991</v>
      </c>
      <c r="C501" s="95" t="s">
        <v>286</v>
      </c>
      <c r="D501" s="122" t="s">
        <v>286</v>
      </c>
      <c r="E501" s="18"/>
      <c r="F501" s="46" t="str">
        <f t="shared" si="4"/>
        <v/>
      </c>
      <c r="G501" s="46" t="str">
        <f t="shared" si="5"/>
        <v/>
      </c>
    </row>
    <row r="502" spans="1:7" x14ac:dyDescent="0.25">
      <c r="A502" s="18" t="s">
        <v>2548</v>
      </c>
      <c r="B502" s="18" t="s">
        <v>993</v>
      </c>
      <c r="C502" s="95" t="s">
        <v>286</v>
      </c>
      <c r="D502" s="122" t="s">
        <v>286</v>
      </c>
      <c r="E502" s="18"/>
      <c r="F502" s="46" t="str">
        <f t="shared" si="4"/>
        <v/>
      </c>
      <c r="G502" s="46" t="str">
        <f t="shared" si="5"/>
        <v/>
      </c>
    </row>
    <row r="503" spans="1:7" x14ac:dyDescent="0.25">
      <c r="A503" s="18" t="s">
        <v>2549</v>
      </c>
      <c r="B503" s="18" t="s">
        <v>995</v>
      </c>
      <c r="C503" s="95" t="s">
        <v>286</v>
      </c>
      <c r="D503" s="122" t="s">
        <v>286</v>
      </c>
      <c r="E503" s="18"/>
      <c r="F503" s="46" t="str">
        <f t="shared" si="4"/>
        <v/>
      </c>
      <c r="G503" s="46" t="str">
        <f t="shared" si="5"/>
        <v/>
      </c>
    </row>
    <row r="504" spans="1:7" x14ac:dyDescent="0.25">
      <c r="A504" s="18" t="s">
        <v>2550</v>
      </c>
      <c r="B504" s="18" t="s">
        <v>997</v>
      </c>
      <c r="C504" s="95" t="s">
        <v>286</v>
      </c>
      <c r="D504" s="122" t="s">
        <v>286</v>
      </c>
      <c r="E504" s="18"/>
      <c r="F504" s="46" t="str">
        <f t="shared" si="4"/>
        <v/>
      </c>
      <c r="G504" s="46" t="str">
        <f t="shared" si="5"/>
        <v/>
      </c>
    </row>
    <row r="505" spans="1:7" x14ac:dyDescent="0.25">
      <c r="A505" s="18" t="s">
        <v>2551</v>
      </c>
      <c r="B505" s="18" t="s">
        <v>999</v>
      </c>
      <c r="C505" s="95" t="s">
        <v>286</v>
      </c>
      <c r="D505" s="122" t="s">
        <v>286</v>
      </c>
      <c r="E505" s="18"/>
      <c r="F505" s="46" t="str">
        <f t="shared" si="4"/>
        <v/>
      </c>
      <c r="G505" s="46" t="str">
        <f t="shared" si="5"/>
        <v/>
      </c>
    </row>
    <row r="506" spans="1:7" x14ac:dyDescent="0.25">
      <c r="A506" s="18" t="s">
        <v>2552</v>
      </c>
      <c r="B506" s="18" t="s">
        <v>1001</v>
      </c>
      <c r="C506" s="95" t="s">
        <v>286</v>
      </c>
      <c r="D506" s="118" t="s">
        <v>286</v>
      </c>
      <c r="E506" s="18"/>
      <c r="F506" s="46" t="str">
        <f t="shared" si="4"/>
        <v/>
      </c>
      <c r="G506" s="46" t="str">
        <f t="shared" si="5"/>
        <v/>
      </c>
    </row>
    <row r="507" spans="1:7" x14ac:dyDescent="0.25">
      <c r="A507" s="18" t="s">
        <v>2553</v>
      </c>
      <c r="B507" s="48" t="s">
        <v>315</v>
      </c>
      <c r="C507" s="40">
        <f>SUM(C499:C506)</f>
        <v>0</v>
      </c>
      <c r="D507" s="45">
        <f>SUM(D499:D506)</f>
        <v>0</v>
      </c>
      <c r="E507" s="18"/>
      <c r="F507" s="80">
        <f>SUM(F499:F506)</f>
        <v>0</v>
      </c>
      <c r="G507" s="80">
        <f>SUM(G499:G506)</f>
        <v>0</v>
      </c>
    </row>
    <row r="508" spans="1:7" x14ac:dyDescent="0.25">
      <c r="A508" s="18" t="s">
        <v>2554</v>
      </c>
      <c r="B508" s="51" t="s">
        <v>1004</v>
      </c>
      <c r="C508" s="40"/>
      <c r="D508" s="92"/>
      <c r="E508" s="18"/>
      <c r="F508" s="46" t="s">
        <v>738</v>
      </c>
      <c r="G508" s="46" t="s">
        <v>738</v>
      </c>
    </row>
    <row r="509" spans="1:7" x14ac:dyDescent="0.25">
      <c r="A509" s="18" t="s">
        <v>2555</v>
      </c>
      <c r="B509" s="51" t="s">
        <v>1006</v>
      </c>
      <c r="C509" s="40"/>
      <c r="D509" s="92"/>
      <c r="E509" s="18"/>
      <c r="F509" s="46" t="s">
        <v>738</v>
      </c>
      <c r="G509" s="46" t="s">
        <v>738</v>
      </c>
    </row>
    <row r="510" spans="1:7" x14ac:dyDescent="0.25">
      <c r="A510" s="18" t="s">
        <v>2556</v>
      </c>
      <c r="B510" s="51" t="s">
        <v>1008</v>
      </c>
      <c r="C510" s="40"/>
      <c r="D510" s="92"/>
      <c r="E510" s="18"/>
      <c r="F510" s="46" t="s">
        <v>738</v>
      </c>
      <c r="G510" s="46" t="s">
        <v>738</v>
      </c>
    </row>
    <row r="511" spans="1:7" x14ac:dyDescent="0.25">
      <c r="A511" s="18" t="s">
        <v>2557</v>
      </c>
      <c r="B511" s="51" t="s">
        <v>1010</v>
      </c>
      <c r="C511" s="40"/>
      <c r="D511" s="92"/>
      <c r="E511" s="18"/>
      <c r="F511" s="46" t="s">
        <v>738</v>
      </c>
      <c r="G511" s="46" t="s">
        <v>738</v>
      </c>
    </row>
    <row r="512" spans="1:7" x14ac:dyDescent="0.25">
      <c r="A512" s="18" t="s">
        <v>2558</v>
      </c>
      <c r="B512" s="51" t="s">
        <v>1012</v>
      </c>
      <c r="C512" s="40"/>
      <c r="D512" s="92"/>
      <c r="E512" s="18"/>
      <c r="F512" s="46" t="s">
        <v>738</v>
      </c>
      <c r="G512" s="46" t="s">
        <v>738</v>
      </c>
    </row>
    <row r="513" spans="1:7" x14ac:dyDescent="0.25">
      <c r="A513" s="18" t="s">
        <v>2559</v>
      </c>
      <c r="B513" s="51" t="s">
        <v>1014</v>
      </c>
      <c r="C513" s="40"/>
      <c r="D513" s="92"/>
      <c r="E513" s="18"/>
      <c r="F513" s="46" t="s">
        <v>738</v>
      </c>
      <c r="G513" s="46" t="s">
        <v>738</v>
      </c>
    </row>
    <row r="514" spans="1:7" x14ac:dyDescent="0.25">
      <c r="A514" s="18" t="s">
        <v>2560</v>
      </c>
      <c r="B514" s="51"/>
      <c r="C514" s="18"/>
      <c r="D514" s="18"/>
      <c r="E514" s="18"/>
      <c r="F514" s="46"/>
      <c r="G514" s="46"/>
    </row>
    <row r="515" spans="1:7" x14ac:dyDescent="0.25">
      <c r="A515" s="18" t="s">
        <v>2561</v>
      </c>
      <c r="B515" s="51"/>
      <c r="C515" s="18"/>
      <c r="D515" s="18"/>
      <c r="E515" s="18"/>
      <c r="F515" s="46"/>
      <c r="G515" s="46"/>
    </row>
    <row r="516" spans="1:7" x14ac:dyDescent="0.25">
      <c r="A516" s="18" t="s">
        <v>2562</v>
      </c>
      <c r="B516" s="51"/>
      <c r="C516" s="18"/>
      <c r="D516" s="18"/>
      <c r="E516" s="18"/>
      <c r="F516" s="46"/>
      <c r="G516" s="80"/>
    </row>
    <row r="517" spans="1:7" x14ac:dyDescent="0.25">
      <c r="A517" s="36"/>
      <c r="B517" s="36" t="s">
        <v>1306</v>
      </c>
      <c r="C517" s="36" t="s">
        <v>1307</v>
      </c>
      <c r="D517" s="36"/>
      <c r="E517" s="36"/>
      <c r="F517" s="36"/>
      <c r="G517" s="36"/>
    </row>
    <row r="518" spans="1:7" x14ac:dyDescent="0.25">
      <c r="A518" s="18" t="s">
        <v>2563</v>
      </c>
      <c r="B518" s="32" t="s">
        <v>1309</v>
      </c>
      <c r="C518" s="85" t="s">
        <v>250</v>
      </c>
      <c r="D518" s="85"/>
      <c r="E518" s="18"/>
      <c r="F518" s="18"/>
      <c r="G518" s="18"/>
    </row>
    <row r="519" spans="1:7" x14ac:dyDescent="0.25">
      <c r="A519" s="18" t="s">
        <v>2564</v>
      </c>
      <c r="B519" s="32" t="s">
        <v>1311</v>
      </c>
      <c r="C519" s="85" t="s">
        <v>250</v>
      </c>
      <c r="D519" s="85"/>
      <c r="E519" s="18"/>
      <c r="F519" s="18"/>
      <c r="G519" s="18"/>
    </row>
    <row r="520" spans="1:7" x14ac:dyDescent="0.25">
      <c r="A520" s="18" t="s">
        <v>2565</v>
      </c>
      <c r="B520" s="32" t="s">
        <v>1313</v>
      </c>
      <c r="C520" s="85" t="s">
        <v>250</v>
      </c>
      <c r="D520" s="85"/>
      <c r="E520" s="18"/>
      <c r="F520" s="18"/>
      <c r="G520" s="18"/>
    </row>
    <row r="521" spans="1:7" x14ac:dyDescent="0.25">
      <c r="A521" s="18" t="s">
        <v>2566</v>
      </c>
      <c r="B521" s="32" t="s">
        <v>1315</v>
      </c>
      <c r="C521" s="85" t="s">
        <v>250</v>
      </c>
      <c r="D521" s="85"/>
      <c r="E521" s="18"/>
      <c r="F521" s="18"/>
      <c r="G521" s="18"/>
    </row>
    <row r="522" spans="1:7" x14ac:dyDescent="0.25">
      <c r="A522" s="18" t="s">
        <v>2567</v>
      </c>
      <c r="B522" s="32" t="s">
        <v>1317</v>
      </c>
      <c r="C522" s="85" t="s">
        <v>250</v>
      </c>
      <c r="D522" s="85"/>
      <c r="E522" s="18"/>
      <c r="F522" s="18"/>
      <c r="G522" s="18"/>
    </row>
    <row r="523" spans="1:7" x14ac:dyDescent="0.25">
      <c r="A523" s="18" t="s">
        <v>2568</v>
      </c>
      <c r="B523" s="32" t="s">
        <v>1319</v>
      </c>
      <c r="C523" s="85" t="s">
        <v>250</v>
      </c>
      <c r="D523" s="85"/>
      <c r="E523" s="18"/>
      <c r="F523" s="18"/>
      <c r="G523" s="18"/>
    </row>
    <row r="524" spans="1:7" x14ac:dyDescent="0.25">
      <c r="A524" s="18" t="s">
        <v>2569</v>
      </c>
      <c r="B524" s="32" t="s">
        <v>1321</v>
      </c>
      <c r="C524" s="85" t="s">
        <v>250</v>
      </c>
      <c r="D524" s="85"/>
      <c r="E524" s="18"/>
      <c r="F524" s="18"/>
      <c r="G524" s="18"/>
    </row>
    <row r="525" spans="1:7" x14ac:dyDescent="0.25">
      <c r="A525" s="18" t="s">
        <v>2570</v>
      </c>
      <c r="B525" s="32" t="s">
        <v>1323</v>
      </c>
      <c r="C525" s="85" t="s">
        <v>250</v>
      </c>
      <c r="D525" s="85"/>
      <c r="E525" s="18"/>
      <c r="F525" s="18"/>
      <c r="G525" s="18"/>
    </row>
    <row r="526" spans="1:7" x14ac:dyDescent="0.25">
      <c r="A526" s="18" t="s">
        <v>2571</v>
      </c>
      <c r="B526" s="32" t="s">
        <v>1325</v>
      </c>
      <c r="C526" s="85" t="s">
        <v>250</v>
      </c>
      <c r="D526" s="85"/>
      <c r="E526" s="18"/>
      <c r="F526" s="18"/>
      <c r="G526" s="18"/>
    </row>
    <row r="527" spans="1:7" x14ac:dyDescent="0.25">
      <c r="A527" s="18" t="s">
        <v>2572</v>
      </c>
      <c r="B527" s="32" t="s">
        <v>1327</v>
      </c>
      <c r="C527" s="85" t="s">
        <v>250</v>
      </c>
      <c r="D527" s="85"/>
      <c r="E527" s="18"/>
      <c r="F527" s="18"/>
      <c r="G527" s="18"/>
    </row>
    <row r="528" spans="1:7" x14ac:dyDescent="0.25">
      <c r="A528" s="18" t="s">
        <v>2573</v>
      </c>
      <c r="B528" s="32" t="s">
        <v>1329</v>
      </c>
      <c r="C528" s="85" t="s">
        <v>250</v>
      </c>
      <c r="D528" s="85"/>
      <c r="E528" s="18"/>
      <c r="F528" s="18"/>
      <c r="G528" s="18"/>
    </row>
    <row r="529" spans="1:7" x14ac:dyDescent="0.25">
      <c r="A529" s="18" t="s">
        <v>2574</v>
      </c>
      <c r="B529" s="32" t="s">
        <v>1331</v>
      </c>
      <c r="C529" s="85" t="s">
        <v>250</v>
      </c>
      <c r="D529" s="85"/>
      <c r="E529" s="18"/>
      <c r="F529" s="18"/>
      <c r="G529" s="18"/>
    </row>
    <row r="530" spans="1:7" x14ac:dyDescent="0.25">
      <c r="A530" s="18" t="s">
        <v>2575</v>
      </c>
      <c r="B530" s="32" t="s">
        <v>313</v>
      </c>
      <c r="C530" s="85" t="s">
        <v>250</v>
      </c>
      <c r="D530" s="85"/>
      <c r="E530" s="18"/>
      <c r="F530" s="18"/>
      <c r="G530" s="18"/>
    </row>
    <row r="531" spans="1:7" x14ac:dyDescent="0.25">
      <c r="A531" s="18" t="s">
        <v>2576</v>
      </c>
      <c r="B531" s="51" t="s">
        <v>1334</v>
      </c>
      <c r="C531" s="85"/>
      <c r="D531" s="34"/>
      <c r="E531" s="18"/>
      <c r="F531" s="18"/>
      <c r="G531" s="18"/>
    </row>
    <row r="532" spans="1:7" x14ac:dyDescent="0.25">
      <c r="A532" s="18" t="s">
        <v>2577</v>
      </c>
      <c r="B532" s="51" t="s">
        <v>317</v>
      </c>
      <c r="C532" s="85"/>
      <c r="D532" s="34"/>
      <c r="E532" s="18"/>
      <c r="F532" s="18"/>
      <c r="G532" s="18"/>
    </row>
    <row r="533" spans="1:7" x14ac:dyDescent="0.25">
      <c r="A533" s="18" t="s">
        <v>2578</v>
      </c>
      <c r="B533" s="51" t="s">
        <v>317</v>
      </c>
      <c r="C533" s="85"/>
      <c r="D533" s="34"/>
      <c r="E533" s="18"/>
      <c r="F533" s="18"/>
      <c r="G533" s="18"/>
    </row>
    <row r="534" spans="1:7" x14ac:dyDescent="0.25">
      <c r="A534" s="18" t="s">
        <v>2579</v>
      </c>
      <c r="B534" s="51" t="s">
        <v>317</v>
      </c>
      <c r="C534" s="85"/>
      <c r="D534" s="34"/>
      <c r="E534" s="18"/>
      <c r="F534" s="18"/>
      <c r="G534" s="18"/>
    </row>
    <row r="535" spans="1:7" x14ac:dyDescent="0.25">
      <c r="A535" s="18" t="s">
        <v>2580</v>
      </c>
      <c r="B535" s="51" t="s">
        <v>317</v>
      </c>
      <c r="C535" s="85"/>
      <c r="D535" s="34"/>
      <c r="E535" s="18"/>
      <c r="F535" s="18"/>
      <c r="G535" s="18"/>
    </row>
    <row r="536" spans="1:7" x14ac:dyDescent="0.25">
      <c r="A536" s="18" t="s">
        <v>2581</v>
      </c>
      <c r="B536" s="51" t="s">
        <v>317</v>
      </c>
      <c r="C536" s="85"/>
      <c r="D536" s="34"/>
      <c r="E536" s="18"/>
      <c r="F536" s="18"/>
      <c r="G536" s="18"/>
    </row>
    <row r="537" spans="1:7" x14ac:dyDescent="0.25">
      <c r="A537" s="18" t="s">
        <v>2582</v>
      </c>
      <c r="B537" s="51" t="s">
        <v>317</v>
      </c>
      <c r="C537" s="85"/>
      <c r="D537" s="34"/>
      <c r="E537" s="18"/>
      <c r="F537" s="18"/>
      <c r="G537" s="18"/>
    </row>
    <row r="538" spans="1:7" x14ac:dyDescent="0.25">
      <c r="A538" s="18" t="s">
        <v>2583</v>
      </c>
      <c r="B538" s="51" t="s">
        <v>317</v>
      </c>
      <c r="C538" s="85"/>
      <c r="D538" s="34"/>
      <c r="E538" s="18"/>
      <c r="F538" s="18"/>
      <c r="G538" s="18"/>
    </row>
    <row r="539" spans="1:7" x14ac:dyDescent="0.25">
      <c r="A539" s="18" t="s">
        <v>2584</v>
      </c>
      <c r="B539" s="51" t="s">
        <v>317</v>
      </c>
      <c r="C539" s="85"/>
      <c r="D539" s="34"/>
      <c r="E539" s="18"/>
      <c r="F539" s="18"/>
      <c r="G539" s="18"/>
    </row>
    <row r="540" spans="1:7" x14ac:dyDescent="0.25">
      <c r="A540" s="18" t="s">
        <v>2585</v>
      </c>
      <c r="B540" s="51" t="s">
        <v>317</v>
      </c>
      <c r="C540" s="85"/>
      <c r="D540" s="34"/>
      <c r="E540" s="18"/>
      <c r="F540" s="18"/>
      <c r="G540" s="18"/>
    </row>
    <row r="541" spans="1:7" x14ac:dyDescent="0.25">
      <c r="A541" s="18" t="s">
        <v>2586</v>
      </c>
      <c r="B541" s="51" t="s">
        <v>317</v>
      </c>
      <c r="C541" s="85"/>
      <c r="D541" s="34"/>
      <c r="E541" s="18"/>
      <c r="F541" s="18"/>
      <c r="G541" s="18"/>
    </row>
    <row r="542" spans="1:7" x14ac:dyDescent="0.25">
      <c r="A542" s="18" t="s">
        <v>2587</v>
      </c>
      <c r="B542" s="51" t="s">
        <v>317</v>
      </c>
      <c r="C542" s="85"/>
      <c r="D542" s="34"/>
      <c r="E542" s="18"/>
      <c r="F542" s="18"/>
      <c r="G542" s="12"/>
    </row>
    <row r="543" spans="1:7" x14ac:dyDescent="0.25">
      <c r="A543" s="18" t="s">
        <v>2588</v>
      </c>
      <c r="B543" s="51" t="s">
        <v>317</v>
      </c>
      <c r="C543" s="85"/>
      <c r="D543" s="34"/>
      <c r="E543" s="18"/>
      <c r="F543" s="18"/>
      <c r="G543" s="12"/>
    </row>
    <row r="544" spans="1:7" x14ac:dyDescent="0.25">
      <c r="A544" s="18" t="s">
        <v>2589</v>
      </c>
      <c r="B544" s="51" t="s">
        <v>317</v>
      </c>
      <c r="C544" s="85"/>
      <c r="D544" s="34"/>
      <c r="E544" s="18"/>
      <c r="F544" s="18"/>
      <c r="G544" s="12"/>
    </row>
    <row r="545" spans="1:7" x14ac:dyDescent="0.25">
      <c r="A545" s="36"/>
      <c r="B545" s="36" t="s">
        <v>2590</v>
      </c>
      <c r="C545" s="36" t="s">
        <v>279</v>
      </c>
      <c r="D545" s="36" t="s">
        <v>1349</v>
      </c>
      <c r="E545" s="36"/>
      <c r="F545" s="36" t="s">
        <v>793</v>
      </c>
      <c r="G545" s="36" t="s">
        <v>1350</v>
      </c>
    </row>
    <row r="546" spans="1:7" x14ac:dyDescent="0.25">
      <c r="A546" s="18" t="s">
        <v>2591</v>
      </c>
      <c r="B546" s="105" t="s">
        <v>891</v>
      </c>
      <c r="C546" s="34" t="s">
        <v>250</v>
      </c>
      <c r="D546" s="34" t="s">
        <v>250</v>
      </c>
      <c r="E546" s="21"/>
      <c r="F546" s="46" t="str">
        <f>IF($C$564=0,"",IF(C546="[for completion]","",IF(C546="","",C546/$C$564)))</f>
        <v/>
      </c>
      <c r="G546" s="46" t="str">
        <f>IF($D$564=0,"",IF(D546="[for completion]","",IF(D546="","",D546/$D$564)))</f>
        <v/>
      </c>
    </row>
    <row r="547" spans="1:7" x14ac:dyDescent="0.25">
      <c r="A547" s="18" t="s">
        <v>2592</v>
      </c>
      <c r="B547" s="105" t="s">
        <v>891</v>
      </c>
      <c r="C547" s="34" t="s">
        <v>250</v>
      </c>
      <c r="D547" s="34" t="s">
        <v>250</v>
      </c>
      <c r="E547" s="21"/>
      <c r="F547" s="46" t="str">
        <f t="shared" ref="F547:F563" si="6">IF($C$564=0,"",IF(C547="[for completion]","",IF(C547="","",C547/$C$564)))</f>
        <v/>
      </c>
      <c r="G547" s="46" t="str">
        <f t="shared" ref="G547:G563" si="7">IF($D$564=0,"",IF(D547="[for completion]","",IF(D547="","",D547/$D$564)))</f>
        <v/>
      </c>
    </row>
    <row r="548" spans="1:7" x14ac:dyDescent="0.25">
      <c r="A548" s="18" t="s">
        <v>2593</v>
      </c>
      <c r="B548" s="105" t="s">
        <v>891</v>
      </c>
      <c r="C548" s="34" t="s">
        <v>250</v>
      </c>
      <c r="D548" s="34" t="s">
        <v>250</v>
      </c>
      <c r="E548" s="21"/>
      <c r="F548" s="46" t="str">
        <f t="shared" si="6"/>
        <v/>
      </c>
      <c r="G548" s="46" t="str">
        <f t="shared" si="7"/>
        <v/>
      </c>
    </row>
    <row r="549" spans="1:7" x14ac:dyDescent="0.25">
      <c r="A549" s="18" t="s">
        <v>2594</v>
      </c>
      <c r="B549" s="105" t="s">
        <v>891</v>
      </c>
      <c r="C549" s="34" t="s">
        <v>250</v>
      </c>
      <c r="D549" s="34" t="s">
        <v>250</v>
      </c>
      <c r="E549" s="21"/>
      <c r="F549" s="46" t="str">
        <f t="shared" si="6"/>
        <v/>
      </c>
      <c r="G549" s="46" t="str">
        <f t="shared" si="7"/>
        <v/>
      </c>
    </row>
    <row r="550" spans="1:7" x14ac:dyDescent="0.25">
      <c r="A550" s="18" t="s">
        <v>2595</v>
      </c>
      <c r="B550" s="105" t="s">
        <v>891</v>
      </c>
      <c r="C550" s="34" t="s">
        <v>250</v>
      </c>
      <c r="D550" s="34" t="s">
        <v>250</v>
      </c>
      <c r="E550" s="21"/>
      <c r="F550" s="46" t="str">
        <f t="shared" si="6"/>
        <v/>
      </c>
      <c r="G550" s="46" t="str">
        <f t="shared" si="7"/>
        <v/>
      </c>
    </row>
    <row r="551" spans="1:7" x14ac:dyDescent="0.25">
      <c r="A551" s="18" t="s">
        <v>2596</v>
      </c>
      <c r="B551" s="105" t="s">
        <v>891</v>
      </c>
      <c r="C551" s="34" t="s">
        <v>250</v>
      </c>
      <c r="D551" s="34" t="s">
        <v>250</v>
      </c>
      <c r="E551" s="21"/>
      <c r="F551" s="46" t="str">
        <f t="shared" si="6"/>
        <v/>
      </c>
      <c r="G551" s="46" t="str">
        <f t="shared" si="7"/>
        <v/>
      </c>
    </row>
    <row r="552" spans="1:7" x14ac:dyDescent="0.25">
      <c r="A552" s="18" t="s">
        <v>2597</v>
      </c>
      <c r="B552" s="105" t="s">
        <v>891</v>
      </c>
      <c r="C552" s="34" t="s">
        <v>250</v>
      </c>
      <c r="D552" s="34" t="s">
        <v>250</v>
      </c>
      <c r="E552" s="21"/>
      <c r="F552" s="46" t="str">
        <f t="shared" si="6"/>
        <v/>
      </c>
      <c r="G552" s="46" t="str">
        <f t="shared" si="7"/>
        <v/>
      </c>
    </row>
    <row r="553" spans="1:7" x14ac:dyDescent="0.25">
      <c r="A553" s="18" t="s">
        <v>2598</v>
      </c>
      <c r="B553" s="105" t="s">
        <v>891</v>
      </c>
      <c r="C553" s="34" t="s">
        <v>250</v>
      </c>
      <c r="D553" s="34" t="s">
        <v>250</v>
      </c>
      <c r="E553" s="21"/>
      <c r="F553" s="46" t="str">
        <f t="shared" si="6"/>
        <v/>
      </c>
      <c r="G553" s="46" t="str">
        <f t="shared" si="7"/>
        <v/>
      </c>
    </row>
    <row r="554" spans="1:7" x14ac:dyDescent="0.25">
      <c r="A554" s="18" t="s">
        <v>2599</v>
      </c>
      <c r="B554" s="105" t="s">
        <v>891</v>
      </c>
      <c r="C554" s="34" t="s">
        <v>250</v>
      </c>
      <c r="D554" s="34" t="s">
        <v>250</v>
      </c>
      <c r="E554" s="21"/>
      <c r="F554" s="46" t="str">
        <f t="shared" si="6"/>
        <v/>
      </c>
      <c r="G554" s="46" t="str">
        <f t="shared" si="7"/>
        <v/>
      </c>
    </row>
    <row r="555" spans="1:7" x14ac:dyDescent="0.25">
      <c r="A555" s="18" t="s">
        <v>2600</v>
      </c>
      <c r="B555" s="105" t="s">
        <v>891</v>
      </c>
      <c r="C555" s="34" t="s">
        <v>250</v>
      </c>
      <c r="D555" s="34" t="s">
        <v>250</v>
      </c>
      <c r="E555" s="21"/>
      <c r="F555" s="46" t="str">
        <f t="shared" si="6"/>
        <v/>
      </c>
      <c r="G555" s="46" t="str">
        <f t="shared" si="7"/>
        <v/>
      </c>
    </row>
    <row r="556" spans="1:7" x14ac:dyDescent="0.25">
      <c r="A556" s="18" t="s">
        <v>2601</v>
      </c>
      <c r="B556" s="105" t="s">
        <v>891</v>
      </c>
      <c r="C556" s="34" t="s">
        <v>250</v>
      </c>
      <c r="D556" s="34" t="s">
        <v>250</v>
      </c>
      <c r="E556" s="21"/>
      <c r="F556" s="46" t="str">
        <f t="shared" si="6"/>
        <v/>
      </c>
      <c r="G556" s="46" t="str">
        <f t="shared" si="7"/>
        <v/>
      </c>
    </row>
    <row r="557" spans="1:7" x14ac:dyDescent="0.25">
      <c r="A557" s="18" t="s">
        <v>2602</v>
      </c>
      <c r="B557" s="105" t="s">
        <v>891</v>
      </c>
      <c r="C557" s="34" t="s">
        <v>250</v>
      </c>
      <c r="D557" s="34" t="s">
        <v>250</v>
      </c>
      <c r="E557" s="21"/>
      <c r="F557" s="46" t="str">
        <f t="shared" si="6"/>
        <v/>
      </c>
      <c r="G557" s="46" t="str">
        <f t="shared" si="7"/>
        <v/>
      </c>
    </row>
    <row r="558" spans="1:7" x14ac:dyDescent="0.25">
      <c r="A558" s="18" t="s">
        <v>2603</v>
      </c>
      <c r="B558" s="105" t="s">
        <v>891</v>
      </c>
      <c r="C558" s="34" t="s">
        <v>250</v>
      </c>
      <c r="D558" s="34" t="s">
        <v>250</v>
      </c>
      <c r="E558" s="21"/>
      <c r="F558" s="46" t="str">
        <f t="shared" si="6"/>
        <v/>
      </c>
      <c r="G558" s="46" t="str">
        <f t="shared" si="7"/>
        <v/>
      </c>
    </row>
    <row r="559" spans="1:7" x14ac:dyDescent="0.25">
      <c r="A559" s="18" t="s">
        <v>2604</v>
      </c>
      <c r="B559" s="105" t="s">
        <v>891</v>
      </c>
      <c r="C559" s="34" t="s">
        <v>250</v>
      </c>
      <c r="D559" s="34" t="s">
        <v>250</v>
      </c>
      <c r="E559" s="21"/>
      <c r="F559" s="46" t="str">
        <f t="shared" si="6"/>
        <v/>
      </c>
      <c r="G559" s="46" t="str">
        <f t="shared" si="7"/>
        <v/>
      </c>
    </row>
    <row r="560" spans="1:7" x14ac:dyDescent="0.25">
      <c r="A560" s="18" t="s">
        <v>2605</v>
      </c>
      <c r="B560" s="105" t="s">
        <v>891</v>
      </c>
      <c r="C560" s="34" t="s">
        <v>250</v>
      </c>
      <c r="D560" s="34" t="s">
        <v>250</v>
      </c>
      <c r="E560" s="21"/>
      <c r="F560" s="46" t="str">
        <f t="shared" si="6"/>
        <v/>
      </c>
      <c r="G560" s="46" t="str">
        <f t="shared" si="7"/>
        <v/>
      </c>
    </row>
    <row r="561" spans="1:7" x14ac:dyDescent="0.25">
      <c r="A561" s="18" t="s">
        <v>2606</v>
      </c>
      <c r="B561" s="105" t="s">
        <v>891</v>
      </c>
      <c r="C561" s="34" t="s">
        <v>250</v>
      </c>
      <c r="D561" s="34" t="s">
        <v>250</v>
      </c>
      <c r="E561" s="21"/>
      <c r="F561" s="46" t="str">
        <f t="shared" si="6"/>
        <v/>
      </c>
      <c r="G561" s="46" t="str">
        <f t="shared" si="7"/>
        <v/>
      </c>
    </row>
    <row r="562" spans="1:7" x14ac:dyDescent="0.25">
      <c r="A562" s="18" t="s">
        <v>2607</v>
      </c>
      <c r="B562" s="105" t="s">
        <v>891</v>
      </c>
      <c r="C562" s="34" t="s">
        <v>250</v>
      </c>
      <c r="D562" s="34" t="s">
        <v>250</v>
      </c>
      <c r="E562" s="21"/>
      <c r="F562" s="46" t="str">
        <f t="shared" si="6"/>
        <v/>
      </c>
      <c r="G562" s="46" t="str">
        <f t="shared" si="7"/>
        <v/>
      </c>
    </row>
    <row r="563" spans="1:7" x14ac:dyDescent="0.25">
      <c r="A563" s="18" t="s">
        <v>2608</v>
      </c>
      <c r="B563" s="32" t="s">
        <v>1097</v>
      </c>
      <c r="C563" s="34" t="s">
        <v>250</v>
      </c>
      <c r="D563" s="34" t="s">
        <v>250</v>
      </c>
      <c r="E563" s="21"/>
      <c r="F563" s="46" t="str">
        <f t="shared" si="6"/>
        <v/>
      </c>
      <c r="G563" s="46" t="str">
        <f t="shared" si="7"/>
        <v/>
      </c>
    </row>
    <row r="564" spans="1:7" x14ac:dyDescent="0.25">
      <c r="A564" s="18" t="s">
        <v>2609</v>
      </c>
      <c r="B564" s="32" t="s">
        <v>315</v>
      </c>
      <c r="C564" s="40">
        <f>SUM(C546:C563)</f>
        <v>0</v>
      </c>
      <c r="D564" s="92">
        <f>SUM(D546:D563)</f>
        <v>0</v>
      </c>
      <c r="E564" s="21"/>
      <c r="F564" s="80">
        <f>SUM(F546:F563)</f>
        <v>0</v>
      </c>
      <c r="G564" s="80">
        <f>SUM(G546:G563)</f>
        <v>0</v>
      </c>
    </row>
    <row r="565" spans="1:7" x14ac:dyDescent="0.25">
      <c r="A565" s="18" t="s">
        <v>2610</v>
      </c>
      <c r="B565" s="32"/>
      <c r="C565" s="18"/>
      <c r="D565" s="18"/>
      <c r="E565" s="21"/>
      <c r="F565" s="21"/>
      <c r="G565" s="21"/>
    </row>
    <row r="566" spans="1:7" x14ac:dyDescent="0.25">
      <c r="A566" s="18" t="s">
        <v>2611</v>
      </c>
      <c r="B566" s="32"/>
      <c r="C566" s="18"/>
      <c r="D566" s="18"/>
      <c r="E566" s="21"/>
      <c r="F566" s="21"/>
      <c r="G566" s="21"/>
    </row>
    <row r="567" spans="1:7" x14ac:dyDescent="0.25">
      <c r="A567" s="18" t="s">
        <v>2612</v>
      </c>
      <c r="B567" s="32"/>
      <c r="C567" s="18"/>
      <c r="D567" s="18"/>
      <c r="E567" s="21"/>
      <c r="F567" s="21"/>
      <c r="G567" s="21"/>
    </row>
    <row r="568" spans="1:7" x14ac:dyDescent="0.25">
      <c r="A568" s="36"/>
      <c r="B568" s="36" t="s">
        <v>2613</v>
      </c>
      <c r="C568" s="36" t="s">
        <v>279</v>
      </c>
      <c r="D568" s="36" t="s">
        <v>1349</v>
      </c>
      <c r="E568" s="36"/>
      <c r="F568" s="36" t="s">
        <v>793</v>
      </c>
      <c r="G568" s="36" t="s">
        <v>2614</v>
      </c>
    </row>
    <row r="569" spans="1:7" x14ac:dyDescent="0.25">
      <c r="A569" s="18" t="s">
        <v>2615</v>
      </c>
      <c r="B569" s="105" t="s">
        <v>891</v>
      </c>
      <c r="C569" s="95" t="s">
        <v>250</v>
      </c>
      <c r="D569" s="122" t="s">
        <v>250</v>
      </c>
      <c r="E569" s="21"/>
      <c r="F569" s="46" t="str">
        <f>IF($C$587=0,"",IF(C569="[for completion]","",IF(C569="","",C569/$C$587)))</f>
        <v/>
      </c>
      <c r="G569" s="46" t="str">
        <f>IF($D$587=0,"",IF(D569="[for completion]","",IF(D569="","",D569/$D$587)))</f>
        <v/>
      </c>
    </row>
    <row r="570" spans="1:7" x14ac:dyDescent="0.25">
      <c r="A570" s="18" t="s">
        <v>2616</v>
      </c>
      <c r="B570" s="105" t="s">
        <v>891</v>
      </c>
      <c r="C570" s="95" t="s">
        <v>250</v>
      </c>
      <c r="D570" s="122" t="s">
        <v>250</v>
      </c>
      <c r="E570" s="21"/>
      <c r="F570" s="46" t="str">
        <f t="shared" ref="F570:F586" si="8">IF($C$587=0,"",IF(C570="[for completion]","",IF(C570="","",C570/$C$587)))</f>
        <v/>
      </c>
      <c r="G570" s="46" t="str">
        <f t="shared" ref="G570:G586" si="9">IF($D$587=0,"",IF(D570="[for completion]","",IF(D570="","",D570/$D$587)))</f>
        <v/>
      </c>
    </row>
    <row r="571" spans="1:7" x14ac:dyDescent="0.25">
      <c r="A571" s="18" t="s">
        <v>2617</v>
      </c>
      <c r="B571" s="105" t="s">
        <v>891</v>
      </c>
      <c r="C571" s="95" t="s">
        <v>250</v>
      </c>
      <c r="D571" s="122" t="s">
        <v>250</v>
      </c>
      <c r="E571" s="21"/>
      <c r="F571" s="46" t="str">
        <f t="shared" si="8"/>
        <v/>
      </c>
      <c r="G571" s="46" t="str">
        <f t="shared" si="9"/>
        <v/>
      </c>
    </row>
    <row r="572" spans="1:7" x14ac:dyDescent="0.25">
      <c r="A572" s="18" t="s">
        <v>2618</v>
      </c>
      <c r="B572" s="105" t="s">
        <v>891</v>
      </c>
      <c r="C572" s="95" t="s">
        <v>250</v>
      </c>
      <c r="D572" s="122" t="s">
        <v>250</v>
      </c>
      <c r="E572" s="21"/>
      <c r="F572" s="46" t="str">
        <f t="shared" si="8"/>
        <v/>
      </c>
      <c r="G572" s="46" t="str">
        <f t="shared" si="9"/>
        <v/>
      </c>
    </row>
    <row r="573" spans="1:7" x14ac:dyDescent="0.25">
      <c r="A573" s="18" t="s">
        <v>2619</v>
      </c>
      <c r="B573" s="105" t="s">
        <v>891</v>
      </c>
      <c r="C573" s="95" t="s">
        <v>250</v>
      </c>
      <c r="D573" s="122" t="s">
        <v>250</v>
      </c>
      <c r="E573" s="21"/>
      <c r="F573" s="46" t="str">
        <f t="shared" si="8"/>
        <v/>
      </c>
      <c r="G573" s="46" t="str">
        <f t="shared" si="9"/>
        <v/>
      </c>
    </row>
    <row r="574" spans="1:7" x14ac:dyDescent="0.25">
      <c r="A574" s="18" t="s">
        <v>2620</v>
      </c>
      <c r="B574" s="105" t="s">
        <v>891</v>
      </c>
      <c r="C574" s="95" t="s">
        <v>250</v>
      </c>
      <c r="D574" s="122" t="s">
        <v>250</v>
      </c>
      <c r="E574" s="21"/>
      <c r="F574" s="46" t="str">
        <f t="shared" si="8"/>
        <v/>
      </c>
      <c r="G574" s="46" t="str">
        <f t="shared" si="9"/>
        <v/>
      </c>
    </row>
    <row r="575" spans="1:7" x14ac:dyDescent="0.25">
      <c r="A575" s="18" t="s">
        <v>2621</v>
      </c>
      <c r="B575" s="105" t="s">
        <v>891</v>
      </c>
      <c r="C575" s="95" t="s">
        <v>250</v>
      </c>
      <c r="D575" s="122" t="s">
        <v>250</v>
      </c>
      <c r="E575" s="21"/>
      <c r="F575" s="46" t="str">
        <f t="shared" si="8"/>
        <v/>
      </c>
      <c r="G575" s="46" t="str">
        <f t="shared" si="9"/>
        <v/>
      </c>
    </row>
    <row r="576" spans="1:7" x14ac:dyDescent="0.25">
      <c r="A576" s="18" t="s">
        <v>2622</v>
      </c>
      <c r="B576" s="105" t="s">
        <v>891</v>
      </c>
      <c r="C576" s="95" t="s">
        <v>250</v>
      </c>
      <c r="D576" s="122" t="s">
        <v>250</v>
      </c>
      <c r="E576" s="21"/>
      <c r="F576" s="46" t="str">
        <f t="shared" si="8"/>
        <v/>
      </c>
      <c r="G576" s="46" t="str">
        <f t="shared" si="9"/>
        <v/>
      </c>
    </row>
    <row r="577" spans="1:7" x14ac:dyDescent="0.25">
      <c r="A577" s="18" t="s">
        <v>2623</v>
      </c>
      <c r="B577" s="105" t="s">
        <v>891</v>
      </c>
      <c r="C577" s="95" t="s">
        <v>250</v>
      </c>
      <c r="D577" s="122" t="s">
        <v>250</v>
      </c>
      <c r="E577" s="21"/>
      <c r="F577" s="46" t="str">
        <f t="shared" si="8"/>
        <v/>
      </c>
      <c r="G577" s="46" t="str">
        <f t="shared" si="9"/>
        <v/>
      </c>
    </row>
    <row r="578" spans="1:7" x14ac:dyDescent="0.25">
      <c r="A578" s="18" t="s">
        <v>2624</v>
      </c>
      <c r="B578" s="105" t="s">
        <v>891</v>
      </c>
      <c r="C578" s="95" t="s">
        <v>250</v>
      </c>
      <c r="D578" s="122" t="s">
        <v>250</v>
      </c>
      <c r="E578" s="21"/>
      <c r="F578" s="46" t="str">
        <f t="shared" si="8"/>
        <v/>
      </c>
      <c r="G578" s="46" t="str">
        <f t="shared" si="9"/>
        <v/>
      </c>
    </row>
    <row r="579" spans="1:7" x14ac:dyDescent="0.25">
      <c r="A579" s="18" t="s">
        <v>2625</v>
      </c>
      <c r="B579" s="105" t="s">
        <v>891</v>
      </c>
      <c r="C579" s="95" t="s">
        <v>250</v>
      </c>
      <c r="D579" s="122" t="s">
        <v>250</v>
      </c>
      <c r="E579" s="21"/>
      <c r="F579" s="46" t="str">
        <f t="shared" si="8"/>
        <v/>
      </c>
      <c r="G579" s="46" t="str">
        <f t="shared" si="9"/>
        <v/>
      </c>
    </row>
    <row r="580" spans="1:7" x14ac:dyDescent="0.25">
      <c r="A580" s="18" t="s">
        <v>2626</v>
      </c>
      <c r="B580" s="105" t="s">
        <v>891</v>
      </c>
      <c r="C580" s="95" t="s">
        <v>250</v>
      </c>
      <c r="D580" s="122" t="s">
        <v>250</v>
      </c>
      <c r="E580" s="21"/>
      <c r="F580" s="46" t="str">
        <f t="shared" si="8"/>
        <v/>
      </c>
      <c r="G580" s="46" t="str">
        <f t="shared" si="9"/>
        <v/>
      </c>
    </row>
    <row r="581" spans="1:7" x14ac:dyDescent="0.25">
      <c r="A581" s="18" t="s">
        <v>2627</v>
      </c>
      <c r="B581" s="105" t="s">
        <v>891</v>
      </c>
      <c r="C581" s="95" t="s">
        <v>250</v>
      </c>
      <c r="D581" s="122" t="s">
        <v>250</v>
      </c>
      <c r="E581" s="21"/>
      <c r="F581" s="46" t="str">
        <f t="shared" si="8"/>
        <v/>
      </c>
      <c r="G581" s="46" t="str">
        <f t="shared" si="9"/>
        <v/>
      </c>
    </row>
    <row r="582" spans="1:7" x14ac:dyDescent="0.25">
      <c r="A582" s="18" t="s">
        <v>2628</v>
      </c>
      <c r="B582" s="105" t="s">
        <v>891</v>
      </c>
      <c r="C582" s="95" t="s">
        <v>250</v>
      </c>
      <c r="D582" s="122" t="s">
        <v>250</v>
      </c>
      <c r="E582" s="21"/>
      <c r="F582" s="46" t="str">
        <f t="shared" si="8"/>
        <v/>
      </c>
      <c r="G582" s="46" t="str">
        <f t="shared" si="9"/>
        <v/>
      </c>
    </row>
    <row r="583" spans="1:7" x14ac:dyDescent="0.25">
      <c r="A583" s="18" t="s">
        <v>2629</v>
      </c>
      <c r="B583" s="105" t="s">
        <v>891</v>
      </c>
      <c r="C583" s="95" t="s">
        <v>250</v>
      </c>
      <c r="D583" s="122" t="s">
        <v>250</v>
      </c>
      <c r="E583" s="21"/>
      <c r="F583" s="46" t="str">
        <f t="shared" si="8"/>
        <v/>
      </c>
      <c r="G583" s="46" t="str">
        <f t="shared" si="9"/>
        <v/>
      </c>
    </row>
    <row r="584" spans="1:7" x14ac:dyDescent="0.25">
      <c r="A584" s="18" t="s">
        <v>2630</v>
      </c>
      <c r="B584" s="105" t="s">
        <v>891</v>
      </c>
      <c r="C584" s="95" t="s">
        <v>250</v>
      </c>
      <c r="D584" s="122" t="s">
        <v>250</v>
      </c>
      <c r="E584" s="21"/>
      <c r="F584" s="46" t="str">
        <f t="shared" si="8"/>
        <v/>
      </c>
      <c r="G584" s="46" t="str">
        <f t="shared" si="9"/>
        <v/>
      </c>
    </row>
    <row r="585" spans="1:7" x14ac:dyDescent="0.25">
      <c r="A585" s="18" t="s">
        <v>2631</v>
      </c>
      <c r="B585" s="105" t="s">
        <v>891</v>
      </c>
      <c r="C585" s="95" t="s">
        <v>250</v>
      </c>
      <c r="D585" s="122" t="s">
        <v>250</v>
      </c>
      <c r="E585" s="21"/>
      <c r="F585" s="46" t="str">
        <f t="shared" si="8"/>
        <v/>
      </c>
      <c r="G585" s="46" t="str">
        <f t="shared" si="9"/>
        <v/>
      </c>
    </row>
    <row r="586" spans="1:7" x14ac:dyDescent="0.25">
      <c r="A586" s="18" t="s">
        <v>2632</v>
      </c>
      <c r="B586" s="32" t="s">
        <v>1097</v>
      </c>
      <c r="C586" s="95" t="s">
        <v>250</v>
      </c>
      <c r="D586" s="122" t="s">
        <v>250</v>
      </c>
      <c r="E586" s="21"/>
      <c r="F586" s="46" t="str">
        <f t="shared" si="8"/>
        <v/>
      </c>
      <c r="G586" s="46" t="str">
        <f t="shared" si="9"/>
        <v/>
      </c>
    </row>
    <row r="587" spans="1:7" x14ac:dyDescent="0.25">
      <c r="A587" s="18" t="s">
        <v>2633</v>
      </c>
      <c r="B587" s="32" t="s">
        <v>315</v>
      </c>
      <c r="C587" s="40">
        <f>SUM(C569:C586)</f>
        <v>0</v>
      </c>
      <c r="D587" s="92">
        <f>SUM(D569:D586)</f>
        <v>0</v>
      </c>
      <c r="E587" s="21"/>
      <c r="F587" s="80">
        <f>SUM(F569:F586)</f>
        <v>0</v>
      </c>
      <c r="G587" s="80">
        <f>SUM(G569:G586)</f>
        <v>0</v>
      </c>
    </row>
    <row r="588" spans="1:7" x14ac:dyDescent="0.25">
      <c r="A588" s="36"/>
      <c r="B588" s="36" t="s">
        <v>2634</v>
      </c>
      <c r="C588" s="36" t="s">
        <v>279</v>
      </c>
      <c r="D588" s="36" t="s">
        <v>1349</v>
      </c>
      <c r="E588" s="36"/>
      <c r="F588" s="36" t="s">
        <v>793</v>
      </c>
      <c r="G588" s="36" t="s">
        <v>1350</v>
      </c>
    </row>
    <row r="589" spans="1:7" x14ac:dyDescent="0.25">
      <c r="A589" s="18" t="s">
        <v>2635</v>
      </c>
      <c r="B589" s="32" t="s">
        <v>1127</v>
      </c>
      <c r="C589" s="34" t="s">
        <v>250</v>
      </c>
      <c r="D589" s="34" t="s">
        <v>250</v>
      </c>
      <c r="E589" s="21"/>
      <c r="F589" s="46" t="str">
        <f t="shared" ref="F589:F600" si="10">IF($C$602=0,"",IF(C589="[for completion]","",IF(C589="","",C589/$C$602)))</f>
        <v/>
      </c>
      <c r="G589" s="46" t="str">
        <f t="shared" ref="G589:G600" si="11">IF($D$602=0,"",IF(D589="[for completion]","",IF(D589="","",D589/$D$602)))</f>
        <v/>
      </c>
    </row>
    <row r="590" spans="1:7" x14ac:dyDescent="0.25">
      <c r="A590" s="18" t="s">
        <v>2636</v>
      </c>
      <c r="B590" s="32" t="s">
        <v>1129</v>
      </c>
      <c r="C590" s="34" t="s">
        <v>250</v>
      </c>
      <c r="D590" s="34" t="s">
        <v>250</v>
      </c>
      <c r="E590" s="21"/>
      <c r="F590" s="46" t="str">
        <f t="shared" si="10"/>
        <v/>
      </c>
      <c r="G590" s="46" t="str">
        <f t="shared" si="11"/>
        <v/>
      </c>
    </row>
    <row r="591" spans="1:7" x14ac:dyDescent="0.25">
      <c r="A591" s="18" t="s">
        <v>2637</v>
      </c>
      <c r="B591" s="32" t="s">
        <v>1131</v>
      </c>
      <c r="C591" s="34" t="s">
        <v>250</v>
      </c>
      <c r="D591" s="34" t="s">
        <v>250</v>
      </c>
      <c r="E591" s="21"/>
      <c r="F591" s="46" t="str">
        <f t="shared" si="10"/>
        <v/>
      </c>
      <c r="G591" s="46" t="str">
        <f t="shared" si="11"/>
        <v/>
      </c>
    </row>
    <row r="592" spans="1:7" x14ac:dyDescent="0.25">
      <c r="A592" s="18" t="s">
        <v>2638</v>
      </c>
      <c r="B592" s="32" t="s">
        <v>1133</v>
      </c>
      <c r="C592" s="34" t="s">
        <v>250</v>
      </c>
      <c r="D592" s="34" t="s">
        <v>250</v>
      </c>
      <c r="E592" s="21"/>
      <c r="F592" s="46" t="str">
        <f t="shared" si="10"/>
        <v/>
      </c>
      <c r="G592" s="46" t="str">
        <f t="shared" si="11"/>
        <v/>
      </c>
    </row>
    <row r="593" spans="1:7" x14ac:dyDescent="0.25">
      <c r="A593" s="18" t="s">
        <v>2639</v>
      </c>
      <c r="B593" s="32" t="s">
        <v>1135</v>
      </c>
      <c r="C593" s="34" t="s">
        <v>250</v>
      </c>
      <c r="D593" s="34" t="s">
        <v>250</v>
      </c>
      <c r="E593" s="21"/>
      <c r="F593" s="46" t="str">
        <f t="shared" si="10"/>
        <v/>
      </c>
      <c r="G593" s="46" t="str">
        <f t="shared" si="11"/>
        <v/>
      </c>
    </row>
    <row r="594" spans="1:7" x14ac:dyDescent="0.25">
      <c r="A594" s="18" t="s">
        <v>2640</v>
      </c>
      <c r="B594" s="32" t="s">
        <v>1137</v>
      </c>
      <c r="C594" s="34" t="s">
        <v>250</v>
      </c>
      <c r="D594" s="34" t="s">
        <v>250</v>
      </c>
      <c r="E594" s="21"/>
      <c r="F594" s="46" t="str">
        <f t="shared" si="10"/>
        <v/>
      </c>
      <c r="G594" s="46" t="str">
        <f t="shared" si="11"/>
        <v/>
      </c>
    </row>
    <row r="595" spans="1:7" x14ac:dyDescent="0.25">
      <c r="A595" s="18" t="s">
        <v>2641</v>
      </c>
      <c r="B595" s="32" t="s">
        <v>1139</v>
      </c>
      <c r="C595" s="34" t="s">
        <v>250</v>
      </c>
      <c r="D595" s="34" t="s">
        <v>250</v>
      </c>
      <c r="E595" s="21"/>
      <c r="F595" s="46" t="str">
        <f t="shared" si="10"/>
        <v/>
      </c>
      <c r="G595" s="46" t="str">
        <f t="shared" si="11"/>
        <v/>
      </c>
    </row>
    <row r="596" spans="1:7" x14ac:dyDescent="0.25">
      <c r="A596" s="18" t="s">
        <v>2642</v>
      </c>
      <c r="B596" s="32" t="s">
        <v>1141</v>
      </c>
      <c r="C596" s="34" t="s">
        <v>250</v>
      </c>
      <c r="D596" s="34" t="s">
        <v>250</v>
      </c>
      <c r="E596" s="21"/>
      <c r="F596" s="46" t="str">
        <f t="shared" si="10"/>
        <v/>
      </c>
      <c r="G596" s="46" t="str">
        <f t="shared" si="11"/>
        <v/>
      </c>
    </row>
    <row r="597" spans="1:7" x14ac:dyDescent="0.25">
      <c r="A597" s="18" t="s">
        <v>2643</v>
      </c>
      <c r="B597" s="32" t="s">
        <v>1143</v>
      </c>
      <c r="C597" s="40" t="s">
        <v>250</v>
      </c>
      <c r="D597" s="18" t="s">
        <v>250</v>
      </c>
      <c r="E597" s="21"/>
      <c r="F597" s="46" t="str">
        <f t="shared" si="10"/>
        <v/>
      </c>
      <c r="G597" s="46" t="str">
        <f t="shared" si="11"/>
        <v/>
      </c>
    </row>
    <row r="598" spans="1:7" x14ac:dyDescent="0.25">
      <c r="A598" s="18" t="s">
        <v>2644</v>
      </c>
      <c r="B598" s="18" t="s">
        <v>1145</v>
      </c>
      <c r="C598" s="40" t="s">
        <v>250</v>
      </c>
      <c r="D598" s="18" t="s">
        <v>250</v>
      </c>
      <c r="F598" s="46" t="str">
        <f t="shared" si="10"/>
        <v/>
      </c>
      <c r="G598" s="46" t="str">
        <f t="shared" si="11"/>
        <v/>
      </c>
    </row>
    <row r="599" spans="1:7" x14ac:dyDescent="0.25">
      <c r="A599" s="18" t="s">
        <v>2645</v>
      </c>
      <c r="B599" s="18" t="s">
        <v>1147</v>
      </c>
      <c r="C599" s="40" t="s">
        <v>250</v>
      </c>
      <c r="D599" s="18" t="s">
        <v>250</v>
      </c>
      <c r="F599" s="46" t="str">
        <f t="shared" si="10"/>
        <v/>
      </c>
      <c r="G599" s="46" t="str">
        <f t="shared" si="11"/>
        <v/>
      </c>
    </row>
    <row r="600" spans="1:7" x14ac:dyDescent="0.25">
      <c r="A600" s="18" t="s">
        <v>2646</v>
      </c>
      <c r="B600" s="32" t="s">
        <v>1149</v>
      </c>
      <c r="C600" s="40" t="s">
        <v>250</v>
      </c>
      <c r="D600" s="18" t="s">
        <v>250</v>
      </c>
      <c r="E600" s="21"/>
      <c r="F600" s="46" t="str">
        <f t="shared" si="10"/>
        <v/>
      </c>
      <c r="G600" s="46" t="str">
        <f t="shared" si="11"/>
        <v/>
      </c>
    </row>
    <row r="601" spans="1:7" x14ac:dyDescent="0.25">
      <c r="A601" s="18" t="s">
        <v>2647</v>
      </c>
      <c r="B601" s="32" t="s">
        <v>1097</v>
      </c>
      <c r="C601" s="34" t="s">
        <v>250</v>
      </c>
      <c r="D601" s="34" t="s">
        <v>250</v>
      </c>
      <c r="E601" s="21"/>
      <c r="F601" s="46" t="str">
        <f>IF($C$602=0,"",IF(C601="[for completion]","",IF(C601="","",C601/$C$602)))</f>
        <v/>
      </c>
      <c r="G601" s="46" t="str">
        <f>IF($D$602=0,"",IF(D601="[for completion]","",IF(D601="","",D601/$D$602)))</f>
        <v/>
      </c>
    </row>
    <row r="602" spans="1:7" x14ac:dyDescent="0.25">
      <c r="A602" s="18" t="s">
        <v>2648</v>
      </c>
      <c r="B602" s="32" t="s">
        <v>315</v>
      </c>
      <c r="C602" s="40">
        <f>SUM(C589:C601)</f>
        <v>0</v>
      </c>
      <c r="D602" s="92">
        <f>SUM(D589:D601)</f>
        <v>0</v>
      </c>
      <c r="E602" s="21"/>
      <c r="F602" s="80">
        <f>SUM(F589:F601)</f>
        <v>0</v>
      </c>
      <c r="G602" s="80">
        <f>SUM(G589:G601)</f>
        <v>0</v>
      </c>
    </row>
    <row r="603" spans="1:7" x14ac:dyDescent="0.25">
      <c r="A603" s="18" t="s">
        <v>2649</v>
      </c>
    </row>
    <row r="604" spans="1:7" x14ac:dyDescent="0.25">
      <c r="A604" s="18" t="s">
        <v>2650</v>
      </c>
    </row>
    <row r="605" spans="1:7" x14ac:dyDescent="0.25">
      <c r="A605" s="18" t="s">
        <v>2651</v>
      </c>
    </row>
    <row r="606" spans="1:7" x14ac:dyDescent="0.25">
      <c r="A606" s="18" t="s">
        <v>2652</v>
      </c>
      <c r="B606" s="32"/>
      <c r="C606" s="40"/>
      <c r="D606" s="92"/>
      <c r="E606" s="21"/>
      <c r="F606" s="80"/>
      <c r="G606" s="80"/>
    </row>
    <row r="607" spans="1:7" x14ac:dyDescent="0.25">
      <c r="A607" s="18" t="s">
        <v>2653</v>
      </c>
      <c r="B607" s="32"/>
      <c r="C607" s="40"/>
      <c r="D607" s="92"/>
      <c r="E607" s="21"/>
      <c r="F607" s="80"/>
      <c r="G607" s="80"/>
    </row>
    <row r="608" spans="1:7" x14ac:dyDescent="0.25">
      <c r="A608" s="18" t="s">
        <v>2654</v>
      </c>
      <c r="B608" s="32"/>
      <c r="C608" s="40"/>
      <c r="D608" s="92"/>
      <c r="E608" s="21"/>
      <c r="F608" s="80"/>
      <c r="G608" s="80"/>
    </row>
    <row r="609" spans="1:7" x14ac:dyDescent="0.25">
      <c r="A609" s="18" t="s">
        <v>2655</v>
      </c>
      <c r="B609" s="32"/>
      <c r="C609" s="40"/>
      <c r="D609" s="92"/>
      <c r="E609" s="21"/>
      <c r="F609" s="80"/>
      <c r="G609" s="80"/>
    </row>
    <row r="610" spans="1:7" x14ac:dyDescent="0.25">
      <c r="A610" s="18" t="s">
        <v>2656</v>
      </c>
      <c r="B610" s="32"/>
      <c r="C610" s="40"/>
      <c r="D610" s="92"/>
      <c r="E610" s="21"/>
      <c r="F610" s="80"/>
      <c r="G610" s="80"/>
    </row>
    <row r="611" spans="1:7" x14ac:dyDescent="0.25">
      <c r="A611" s="18" t="s">
        <v>2657</v>
      </c>
    </row>
    <row r="612" spans="1:7" x14ac:dyDescent="0.25">
      <c r="A612" s="18" t="s">
        <v>2658</v>
      </c>
    </row>
    <row r="613" spans="1:7" x14ac:dyDescent="0.25">
      <c r="A613" s="36"/>
      <c r="B613" s="36" t="s">
        <v>2659</v>
      </c>
      <c r="C613" s="36" t="s">
        <v>279</v>
      </c>
      <c r="D613" s="36" t="s">
        <v>1349</v>
      </c>
      <c r="E613" s="36"/>
      <c r="F613" s="36" t="s">
        <v>793</v>
      </c>
      <c r="G613" s="36" t="s">
        <v>1350</v>
      </c>
    </row>
    <row r="614" spans="1:7" x14ac:dyDescent="0.25">
      <c r="A614" s="18" t="s">
        <v>2660</v>
      </c>
      <c r="B614" s="32" t="s">
        <v>2661</v>
      </c>
      <c r="C614" s="34" t="s">
        <v>250</v>
      </c>
      <c r="D614" s="34" t="s">
        <v>250</v>
      </c>
      <c r="E614" s="21"/>
      <c r="F614" s="46" t="str">
        <f>IF($C$618=0,"",IF(C614="[for completion]","",IF(C614="","",C614/$C$618)))</f>
        <v/>
      </c>
      <c r="G614" s="46" t="str">
        <f>IF($D$618=0,"",IF(D614="[for completion]","",IF(D614="","",D614/$D$618)))</f>
        <v/>
      </c>
    </row>
    <row r="615" spans="1:7" x14ac:dyDescent="0.25">
      <c r="A615" s="18" t="s">
        <v>2662</v>
      </c>
      <c r="B615" s="94" t="s">
        <v>1182</v>
      </c>
      <c r="C615" s="34" t="s">
        <v>250</v>
      </c>
      <c r="D615" s="34" t="s">
        <v>250</v>
      </c>
      <c r="E615" s="21"/>
      <c r="F615" s="21"/>
      <c r="G615" s="46" t="str">
        <f>IF($D$618=0,"",IF(D615="[for completion]","",IF(D615="","",D615/$D$618)))</f>
        <v/>
      </c>
    </row>
    <row r="616" spans="1:7" x14ac:dyDescent="0.25">
      <c r="A616" s="18" t="s">
        <v>2663</v>
      </c>
      <c r="B616" s="32" t="s">
        <v>657</v>
      </c>
      <c r="C616" s="34" t="s">
        <v>250</v>
      </c>
      <c r="D616" s="34" t="s">
        <v>250</v>
      </c>
      <c r="E616" s="21"/>
      <c r="F616" s="21"/>
      <c r="G616" s="46" t="str">
        <f>IF($D$618=0,"",IF(D616="[for completion]","",IF(D616="","",D616/$D$618)))</f>
        <v/>
      </c>
    </row>
    <row r="617" spans="1:7" x14ac:dyDescent="0.25">
      <c r="A617" s="18" t="s">
        <v>2664</v>
      </c>
      <c r="B617" s="18" t="s">
        <v>1097</v>
      </c>
      <c r="C617" s="34" t="s">
        <v>250</v>
      </c>
      <c r="D617" s="34" t="s">
        <v>250</v>
      </c>
      <c r="E617" s="21"/>
      <c r="F617" s="21"/>
      <c r="G617" s="46" t="str">
        <f>IF($D$618=0,"",IF(D617="[for completion]","",IF(D617="","",D617/$D$618)))</f>
        <v/>
      </c>
    </row>
    <row r="618" spans="1:7" x14ac:dyDescent="0.25">
      <c r="A618" s="18" t="s">
        <v>2665</v>
      </c>
      <c r="B618" s="32" t="s">
        <v>315</v>
      </c>
      <c r="C618" s="40">
        <f>SUM(C614:C617)</f>
        <v>0</v>
      </c>
      <c r="D618" s="92">
        <f>SUM(D614:D617)</f>
        <v>0</v>
      </c>
      <c r="E618" s="21"/>
      <c r="F618" s="80">
        <f>SUM(F614:F617)</f>
        <v>0</v>
      </c>
      <c r="G618" s="80">
        <f>SUM(G614:G617)</f>
        <v>0</v>
      </c>
    </row>
    <row r="619" spans="1:7" x14ac:dyDescent="0.25">
      <c r="A619" s="18"/>
    </row>
    <row r="620" spans="1:7" x14ac:dyDescent="0.25">
      <c r="A620" s="36"/>
      <c r="B620" s="36" t="s">
        <v>1428</v>
      </c>
      <c r="C620" s="36" t="s">
        <v>1187</v>
      </c>
      <c r="D620" s="36" t="s">
        <v>1429</v>
      </c>
      <c r="E620" s="36"/>
      <c r="F620" s="36" t="s">
        <v>1189</v>
      </c>
      <c r="G620" s="36"/>
    </row>
    <row r="621" spans="1:7" x14ac:dyDescent="0.25">
      <c r="A621" s="18" t="s">
        <v>2666</v>
      </c>
      <c r="B621" s="32" t="s">
        <v>1309</v>
      </c>
      <c r="C621" s="95" t="s">
        <v>250</v>
      </c>
      <c r="D621" s="34" t="s">
        <v>250</v>
      </c>
      <c r="E621" s="96"/>
      <c r="F621" s="34" t="s">
        <v>250</v>
      </c>
      <c r="G621" s="46" t="str">
        <f t="shared" ref="G621:G636" si="12">IF($D$639=0,"",IF(D621="[for completion]","",IF(D621="","",D621/$D$639)))</f>
        <v/>
      </c>
    </row>
    <row r="622" spans="1:7" x14ac:dyDescent="0.25">
      <c r="A622" s="18" t="s">
        <v>2667</v>
      </c>
      <c r="B622" s="32" t="s">
        <v>1311</v>
      </c>
      <c r="C622" s="95" t="s">
        <v>250</v>
      </c>
      <c r="D622" s="34" t="s">
        <v>250</v>
      </c>
      <c r="E622" s="96"/>
      <c r="F622" s="34" t="s">
        <v>250</v>
      </c>
      <c r="G622" s="46" t="str">
        <f t="shared" si="12"/>
        <v/>
      </c>
    </row>
    <row r="623" spans="1:7" x14ac:dyDescent="0.25">
      <c r="A623" s="18" t="s">
        <v>2668</v>
      </c>
      <c r="B623" s="32" t="s">
        <v>1313</v>
      </c>
      <c r="C623" s="95" t="s">
        <v>250</v>
      </c>
      <c r="D623" s="34" t="s">
        <v>250</v>
      </c>
      <c r="E623" s="96"/>
      <c r="F623" s="34" t="s">
        <v>250</v>
      </c>
      <c r="G623" s="46" t="str">
        <f t="shared" si="12"/>
        <v/>
      </c>
    </row>
    <row r="624" spans="1:7" x14ac:dyDescent="0.25">
      <c r="A624" s="18" t="s">
        <v>2669</v>
      </c>
      <c r="B624" s="32" t="s">
        <v>1315</v>
      </c>
      <c r="C624" s="95" t="s">
        <v>250</v>
      </c>
      <c r="D624" s="34" t="s">
        <v>250</v>
      </c>
      <c r="E624" s="96"/>
      <c r="F624" s="34" t="s">
        <v>250</v>
      </c>
      <c r="G624" s="46" t="str">
        <f t="shared" si="12"/>
        <v/>
      </c>
    </row>
    <row r="625" spans="1:7" x14ac:dyDescent="0.25">
      <c r="A625" s="18" t="s">
        <v>2670</v>
      </c>
      <c r="B625" s="32" t="s">
        <v>1317</v>
      </c>
      <c r="C625" s="95" t="s">
        <v>250</v>
      </c>
      <c r="D625" s="34" t="s">
        <v>250</v>
      </c>
      <c r="E625" s="96"/>
      <c r="F625" s="34" t="s">
        <v>250</v>
      </c>
      <c r="G625" s="46" t="str">
        <f t="shared" si="12"/>
        <v/>
      </c>
    </row>
    <row r="626" spans="1:7" x14ac:dyDescent="0.25">
      <c r="A626" s="18" t="s">
        <v>2671</v>
      </c>
      <c r="B626" s="32" t="s">
        <v>1319</v>
      </c>
      <c r="C626" s="95" t="s">
        <v>250</v>
      </c>
      <c r="D626" s="34" t="s">
        <v>250</v>
      </c>
      <c r="E626" s="96"/>
      <c r="F626" s="34" t="s">
        <v>250</v>
      </c>
      <c r="G626" s="46" t="str">
        <f t="shared" si="12"/>
        <v/>
      </c>
    </row>
    <row r="627" spans="1:7" x14ac:dyDescent="0.25">
      <c r="A627" s="18" t="s">
        <v>2672</v>
      </c>
      <c r="B627" s="32" t="s">
        <v>1321</v>
      </c>
      <c r="C627" s="95" t="s">
        <v>250</v>
      </c>
      <c r="D627" s="34" t="s">
        <v>250</v>
      </c>
      <c r="E627" s="96"/>
      <c r="F627" s="34" t="s">
        <v>250</v>
      </c>
      <c r="G627" s="46" t="str">
        <f t="shared" si="12"/>
        <v/>
      </c>
    </row>
    <row r="628" spans="1:7" x14ac:dyDescent="0.25">
      <c r="A628" s="18" t="s">
        <v>2673</v>
      </c>
      <c r="B628" s="32" t="s">
        <v>1323</v>
      </c>
      <c r="C628" s="95" t="s">
        <v>250</v>
      </c>
      <c r="D628" s="34" t="s">
        <v>250</v>
      </c>
      <c r="E628" s="96"/>
      <c r="F628" s="34" t="s">
        <v>250</v>
      </c>
      <c r="G628" s="46" t="str">
        <f t="shared" si="12"/>
        <v/>
      </c>
    </row>
    <row r="629" spans="1:7" x14ac:dyDescent="0.25">
      <c r="A629" s="18" t="s">
        <v>2674</v>
      </c>
      <c r="B629" s="32" t="s">
        <v>1325</v>
      </c>
      <c r="C629" s="95" t="s">
        <v>250</v>
      </c>
      <c r="D629" s="34" t="s">
        <v>250</v>
      </c>
      <c r="E629" s="96"/>
      <c r="F629" s="34" t="s">
        <v>250</v>
      </c>
      <c r="G629" s="46" t="str">
        <f t="shared" si="12"/>
        <v/>
      </c>
    </row>
    <row r="630" spans="1:7" x14ac:dyDescent="0.25">
      <c r="A630" s="18" t="s">
        <v>2675</v>
      </c>
      <c r="B630" s="32" t="s">
        <v>1327</v>
      </c>
      <c r="C630" s="95" t="s">
        <v>250</v>
      </c>
      <c r="D630" s="34" t="s">
        <v>250</v>
      </c>
      <c r="E630" s="96"/>
      <c r="F630" s="34" t="s">
        <v>250</v>
      </c>
      <c r="G630" s="46" t="str">
        <f t="shared" si="12"/>
        <v/>
      </c>
    </row>
    <row r="631" spans="1:7" x14ac:dyDescent="0.25">
      <c r="A631" s="18" t="s">
        <v>2676</v>
      </c>
      <c r="B631" s="32" t="s">
        <v>1329</v>
      </c>
      <c r="C631" s="95" t="s">
        <v>250</v>
      </c>
      <c r="D631" s="34" t="s">
        <v>250</v>
      </c>
      <c r="E631" s="96"/>
      <c r="F631" s="34" t="s">
        <v>250</v>
      </c>
      <c r="G631" s="46" t="str">
        <f t="shared" si="12"/>
        <v/>
      </c>
    </row>
    <row r="632" spans="1:7" x14ac:dyDescent="0.25">
      <c r="A632" s="18" t="s">
        <v>2677</v>
      </c>
      <c r="B632" s="32" t="s">
        <v>1331</v>
      </c>
      <c r="C632" s="95" t="s">
        <v>250</v>
      </c>
      <c r="D632" s="34" t="s">
        <v>250</v>
      </c>
      <c r="E632" s="96"/>
      <c r="F632" s="34" t="s">
        <v>250</v>
      </c>
      <c r="G632" s="46" t="str">
        <f t="shared" si="12"/>
        <v/>
      </c>
    </row>
    <row r="633" spans="1:7" x14ac:dyDescent="0.25">
      <c r="A633" s="18" t="s">
        <v>2678</v>
      </c>
      <c r="B633" s="32" t="s">
        <v>313</v>
      </c>
      <c r="C633" s="95" t="s">
        <v>250</v>
      </c>
      <c r="D633" s="34" t="s">
        <v>250</v>
      </c>
      <c r="E633" s="96"/>
      <c r="F633" s="34" t="s">
        <v>250</v>
      </c>
      <c r="G633" s="46" t="str">
        <f t="shared" si="12"/>
        <v/>
      </c>
    </row>
    <row r="634" spans="1:7" x14ac:dyDescent="0.25">
      <c r="A634" s="18" t="s">
        <v>2679</v>
      </c>
      <c r="B634" s="32" t="s">
        <v>1097</v>
      </c>
      <c r="C634" s="95" t="s">
        <v>250</v>
      </c>
      <c r="D634" s="34" t="s">
        <v>250</v>
      </c>
      <c r="E634" s="96"/>
      <c r="F634" s="34" t="s">
        <v>250</v>
      </c>
      <c r="G634" s="46" t="str">
        <f t="shared" si="12"/>
        <v/>
      </c>
    </row>
    <row r="635" spans="1:7" x14ac:dyDescent="0.25">
      <c r="A635" s="18" t="s">
        <v>2680</v>
      </c>
      <c r="B635" s="32" t="s">
        <v>315</v>
      </c>
      <c r="C635" s="40">
        <f>SUM(C621:C634)</f>
        <v>0</v>
      </c>
      <c r="D635" s="18">
        <f>SUM(D621:D634)</f>
        <v>0</v>
      </c>
      <c r="E635" s="12"/>
      <c r="F635" s="40"/>
      <c r="G635" s="46" t="str">
        <f t="shared" si="12"/>
        <v/>
      </c>
    </row>
    <row r="636" spans="1:7" x14ac:dyDescent="0.25">
      <c r="A636" s="18" t="s">
        <v>2681</v>
      </c>
      <c r="B636" s="18" t="s">
        <v>1200</v>
      </c>
      <c r="F636" s="34" t="s">
        <v>250</v>
      </c>
      <c r="G636" s="46" t="str">
        <f t="shared" si="12"/>
        <v/>
      </c>
    </row>
    <row r="637" spans="1:7" x14ac:dyDescent="0.25">
      <c r="A637" s="18" t="s">
        <v>2682</v>
      </c>
      <c r="B637" s="105"/>
      <c r="C637" s="18"/>
      <c r="D637" s="18"/>
      <c r="E637" s="12"/>
      <c r="F637" s="46"/>
      <c r="G637" s="46"/>
    </row>
    <row r="638" spans="1:7" x14ac:dyDescent="0.25">
      <c r="A638" s="18" t="s">
        <v>2683</v>
      </c>
      <c r="B638" s="32"/>
      <c r="C638" s="18"/>
      <c r="D638" s="18"/>
      <c r="E638" s="12"/>
      <c r="F638" s="46"/>
      <c r="G638" s="46"/>
    </row>
    <row r="639" spans="1:7" x14ac:dyDescent="0.25">
      <c r="A639" s="18" t="s">
        <v>2684</v>
      </c>
      <c r="B639" s="32"/>
      <c r="C639" s="18"/>
      <c r="D639" s="18"/>
      <c r="E639" s="12"/>
      <c r="F639" s="128"/>
      <c r="G639" s="128"/>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headerFooter>
    <oddFooter>&amp;L_x000D_&amp;1#&amp;"Calibri"&amp;7&amp;K000000 Classification: PROTECTED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19"/>
  <sheetViews>
    <sheetView topLeftCell="A186" zoomScale="80" zoomScaleNormal="80" workbookViewId="0">
      <selection activeCell="F1" sqref="F1"/>
    </sheetView>
  </sheetViews>
  <sheetFormatPr defaultRowHeight="15" x14ac:dyDescent="0.25"/>
  <cols>
    <col min="1" max="1" width="30.5703125" customWidth="1"/>
    <col min="2" max="2" width="50.42578125" customWidth="1"/>
    <col min="3" max="3" width="34.85546875" customWidth="1"/>
    <col min="4" max="4" width="26.140625" customWidth="1"/>
    <col min="5" max="5" width="8.5703125" customWidth="1"/>
    <col min="6" max="6" width="42.28515625" customWidth="1"/>
    <col min="7" max="7" width="42.85546875" customWidth="1"/>
  </cols>
  <sheetData>
    <row r="1" spans="1:7" ht="31.5" x14ac:dyDescent="0.25">
      <c r="A1" s="224" t="s">
        <v>2795</v>
      </c>
      <c r="B1" s="224"/>
      <c r="C1" s="242"/>
      <c r="D1" s="242"/>
      <c r="E1" s="242"/>
      <c r="F1" s="220" t="s">
        <v>3074</v>
      </c>
    </row>
    <row r="2" spans="1:7" ht="15.75" thickBot="1" x14ac:dyDescent="0.3">
      <c r="A2" s="242"/>
      <c r="B2" s="242"/>
      <c r="C2" s="242"/>
      <c r="D2" s="242"/>
      <c r="E2" s="242"/>
      <c r="F2" s="242"/>
    </row>
    <row r="3" spans="1:7" ht="19.5" thickBot="1" x14ac:dyDescent="0.3">
      <c r="A3" s="259"/>
      <c r="B3" s="306" t="s">
        <v>237</v>
      </c>
      <c r="C3" s="305" t="s">
        <v>238</v>
      </c>
      <c r="D3" s="259"/>
      <c r="E3" s="259"/>
      <c r="F3" s="259"/>
      <c r="G3" s="259"/>
    </row>
    <row r="4" spans="1:7" ht="15.75" thickBot="1" x14ac:dyDescent="0.3"/>
    <row r="5" spans="1:7" ht="18.75" x14ac:dyDescent="0.25">
      <c r="B5" s="235" t="s">
        <v>2796</v>
      </c>
      <c r="C5" s="260"/>
      <c r="E5" s="261"/>
      <c r="F5" s="261"/>
    </row>
    <row r="6" spans="1:7" ht="18.75" x14ac:dyDescent="0.25">
      <c r="B6" s="258" t="s">
        <v>2797</v>
      </c>
      <c r="C6" s="260"/>
      <c r="E6" s="261"/>
      <c r="F6" s="261"/>
    </row>
    <row r="7" spans="1:7" ht="15.75" thickBot="1" x14ac:dyDescent="0.3">
      <c r="B7" s="236" t="s">
        <v>2798</v>
      </c>
    </row>
    <row r="8" spans="1:7" x14ac:dyDescent="0.25">
      <c r="A8" s="243"/>
      <c r="B8" s="264"/>
      <c r="C8" s="243"/>
      <c r="D8" s="243"/>
      <c r="E8" s="243"/>
      <c r="F8" s="243"/>
      <c r="G8" s="242"/>
    </row>
    <row r="9" spans="1:7" ht="18.75" x14ac:dyDescent="0.25">
      <c r="A9" s="240"/>
      <c r="B9" s="407" t="s">
        <v>2799</v>
      </c>
      <c r="C9" s="407"/>
      <c r="D9" s="244"/>
      <c r="E9" s="244"/>
      <c r="F9" s="244"/>
      <c r="G9" s="244"/>
    </row>
    <row r="10" spans="1:7" ht="30" x14ac:dyDescent="0.25">
      <c r="A10" s="239"/>
      <c r="B10" s="239" t="s">
        <v>2068</v>
      </c>
      <c r="C10" s="239" t="s">
        <v>279</v>
      </c>
      <c r="D10" s="239" t="s">
        <v>2069</v>
      </c>
      <c r="E10" s="239"/>
      <c r="F10" s="239" t="s">
        <v>2800</v>
      </c>
      <c r="G10" s="239" t="s">
        <v>2801</v>
      </c>
    </row>
    <row r="11" spans="1:7" x14ac:dyDescent="0.25">
      <c r="A11" s="243" t="s">
        <v>2802</v>
      </c>
      <c r="B11" s="241" t="s">
        <v>2803</v>
      </c>
      <c r="C11" s="283" t="s">
        <v>250</v>
      </c>
      <c r="D11" s="284" t="s">
        <v>250</v>
      </c>
      <c r="F11" s="281" t="s">
        <v>738</v>
      </c>
      <c r="G11" s="281" t="s">
        <v>738</v>
      </c>
    </row>
    <row r="12" spans="1:7" x14ac:dyDescent="0.25">
      <c r="A12" s="243" t="s">
        <v>2804</v>
      </c>
      <c r="B12" s="269" t="s">
        <v>2805</v>
      </c>
      <c r="C12" s="283" t="s">
        <v>250</v>
      </c>
      <c r="D12" s="284" t="s">
        <v>250</v>
      </c>
      <c r="F12" s="281"/>
      <c r="G12" s="281"/>
    </row>
    <row r="13" spans="1:7" x14ac:dyDescent="0.25">
      <c r="A13" s="243" t="s">
        <v>2806</v>
      </c>
      <c r="B13" s="269" t="s">
        <v>2807</v>
      </c>
      <c r="C13" s="283" t="s">
        <v>250</v>
      </c>
      <c r="D13" s="284" t="s">
        <v>250</v>
      </c>
      <c r="F13" s="281"/>
      <c r="G13" s="281"/>
    </row>
    <row r="14" spans="1:7" x14ac:dyDescent="0.25">
      <c r="A14" s="243" t="s">
        <v>2808</v>
      </c>
      <c r="B14" s="269" t="s">
        <v>2809</v>
      </c>
      <c r="C14" s="283" t="s">
        <v>250</v>
      </c>
      <c r="D14" s="284" t="s">
        <v>250</v>
      </c>
      <c r="F14" s="281"/>
      <c r="G14" s="281"/>
    </row>
    <row r="15" spans="1:7" x14ac:dyDescent="0.25">
      <c r="A15" s="243"/>
      <c r="B15" s="269" t="s">
        <v>2810</v>
      </c>
      <c r="C15" s="283" t="s">
        <v>250</v>
      </c>
      <c r="D15" s="284" t="s">
        <v>250</v>
      </c>
      <c r="F15" s="281"/>
      <c r="G15" s="281"/>
    </row>
    <row r="16" spans="1:7" x14ac:dyDescent="0.25">
      <c r="A16" s="243" t="s">
        <v>2811</v>
      </c>
      <c r="B16" s="247" t="s">
        <v>2812</v>
      </c>
      <c r="C16" s="283" t="s">
        <v>250</v>
      </c>
      <c r="D16" s="284" t="s">
        <v>250</v>
      </c>
      <c r="F16" s="281" t="s">
        <v>738</v>
      </c>
      <c r="G16" s="281" t="s">
        <v>738</v>
      </c>
    </row>
    <row r="17" spans="1:7" x14ac:dyDescent="0.25">
      <c r="A17" s="243" t="s">
        <v>2813</v>
      </c>
      <c r="B17" s="269" t="s">
        <v>2805</v>
      </c>
      <c r="C17" s="283" t="s">
        <v>250</v>
      </c>
      <c r="D17" s="284" t="s">
        <v>250</v>
      </c>
      <c r="F17" s="281"/>
      <c r="G17" s="281"/>
    </row>
    <row r="18" spans="1:7" x14ac:dyDescent="0.25">
      <c r="A18" s="243" t="s">
        <v>2814</v>
      </c>
      <c r="B18" s="269" t="s">
        <v>2807</v>
      </c>
      <c r="C18" s="283" t="s">
        <v>250</v>
      </c>
      <c r="D18" s="284" t="s">
        <v>250</v>
      </c>
      <c r="F18" s="281"/>
      <c r="G18" s="281"/>
    </row>
    <row r="19" spans="1:7" x14ac:dyDescent="0.25">
      <c r="A19" s="243" t="s">
        <v>2815</v>
      </c>
      <c r="B19" s="269" t="s">
        <v>2809</v>
      </c>
      <c r="C19" s="283" t="s">
        <v>250</v>
      </c>
      <c r="D19" s="284" t="s">
        <v>250</v>
      </c>
      <c r="F19" s="281"/>
      <c r="G19" s="281"/>
    </row>
    <row r="20" spans="1:7" x14ac:dyDescent="0.25">
      <c r="A20" s="243"/>
      <c r="B20" s="269" t="s">
        <v>2810</v>
      </c>
      <c r="C20" s="283" t="s">
        <v>250</v>
      </c>
      <c r="D20" s="284" t="s">
        <v>250</v>
      </c>
      <c r="F20" s="281"/>
      <c r="G20" s="281"/>
    </row>
    <row r="21" spans="1:7" x14ac:dyDescent="0.25">
      <c r="A21" s="243" t="s">
        <v>2816</v>
      </c>
      <c r="B21" s="247" t="s">
        <v>2077</v>
      </c>
      <c r="C21" s="283" t="s">
        <v>250</v>
      </c>
      <c r="D21" s="284" t="s">
        <v>250</v>
      </c>
      <c r="F21" s="281" t="s">
        <v>738</v>
      </c>
      <c r="G21" s="281" t="s">
        <v>738</v>
      </c>
    </row>
    <row r="22" spans="1:7" x14ac:dyDescent="0.25">
      <c r="A22" s="243" t="s">
        <v>2817</v>
      </c>
      <c r="B22" s="247" t="s">
        <v>2818</v>
      </c>
      <c r="C22" s="280">
        <v>0</v>
      </c>
      <c r="D22" s="265">
        <v>0</v>
      </c>
      <c r="F22" s="281">
        <v>0</v>
      </c>
      <c r="G22" s="281">
        <v>0</v>
      </c>
    </row>
    <row r="23" spans="1:7" x14ac:dyDescent="0.25">
      <c r="A23" s="247" t="s">
        <v>2819</v>
      </c>
      <c r="B23" s="285" t="s">
        <v>317</v>
      </c>
      <c r="C23" s="280"/>
      <c r="D23" s="265"/>
      <c r="F23" s="281"/>
      <c r="G23" s="281"/>
    </row>
    <row r="24" spans="1:7" x14ac:dyDescent="0.25">
      <c r="A24" s="247" t="s">
        <v>2820</v>
      </c>
      <c r="B24" s="285" t="s">
        <v>317</v>
      </c>
      <c r="C24" s="280"/>
      <c r="D24" s="265"/>
      <c r="F24" s="281"/>
      <c r="G24" s="281"/>
    </row>
    <row r="25" spans="1:7" x14ac:dyDescent="0.25">
      <c r="A25" s="247" t="s">
        <v>2821</v>
      </c>
      <c r="B25" s="285" t="s">
        <v>317</v>
      </c>
      <c r="C25" s="280"/>
      <c r="D25" s="265"/>
      <c r="F25" s="281"/>
      <c r="G25" s="281"/>
    </row>
    <row r="26" spans="1:7" x14ac:dyDescent="0.25">
      <c r="A26" s="247" t="s">
        <v>2822</v>
      </c>
      <c r="B26" s="285" t="s">
        <v>317</v>
      </c>
      <c r="C26" s="280"/>
      <c r="D26" s="265"/>
      <c r="F26" s="281"/>
      <c r="G26" s="281"/>
    </row>
    <row r="27" spans="1:7" x14ac:dyDescent="0.25">
      <c r="A27" s="247" t="s">
        <v>2823</v>
      </c>
      <c r="B27" s="285" t="s">
        <v>317</v>
      </c>
      <c r="C27" s="280"/>
      <c r="D27" s="265"/>
      <c r="F27" s="281"/>
      <c r="G27" s="281"/>
    </row>
    <row r="28" spans="1:7" x14ac:dyDescent="0.25">
      <c r="A28" s="247"/>
      <c r="B28" s="285"/>
      <c r="C28" s="280"/>
      <c r="D28" s="265"/>
      <c r="F28" s="281"/>
      <c r="G28" s="281"/>
    </row>
    <row r="29" spans="1:7" x14ac:dyDescent="0.25">
      <c r="A29" s="247"/>
      <c r="B29" s="285"/>
      <c r="C29" s="280"/>
      <c r="D29" s="265"/>
      <c r="F29" s="281"/>
      <c r="G29" s="281"/>
    </row>
    <row r="30" spans="1:7" ht="30" x14ac:dyDescent="0.25">
      <c r="A30" s="239"/>
      <c r="B30" s="239" t="s">
        <v>2824</v>
      </c>
      <c r="C30" s="239" t="s">
        <v>279</v>
      </c>
      <c r="D30" s="239" t="s">
        <v>2069</v>
      </c>
      <c r="E30" s="239"/>
      <c r="F30" s="239" t="s">
        <v>2800</v>
      </c>
      <c r="G30" s="239" t="s">
        <v>2801</v>
      </c>
    </row>
    <row r="31" spans="1:7" x14ac:dyDescent="0.25">
      <c r="A31" s="243" t="s">
        <v>2825</v>
      </c>
      <c r="B31" s="280" t="s">
        <v>2826</v>
      </c>
      <c r="C31" s="283" t="s">
        <v>250</v>
      </c>
      <c r="D31" s="284" t="s">
        <v>250</v>
      </c>
      <c r="F31" s="281" t="s">
        <v>738</v>
      </c>
      <c r="G31" s="281" t="s">
        <v>738</v>
      </c>
    </row>
    <row r="32" spans="1:7" x14ac:dyDescent="0.25">
      <c r="A32" s="243" t="s">
        <v>2827</v>
      </c>
      <c r="B32" s="280" t="s">
        <v>2828</v>
      </c>
      <c r="C32" s="283" t="s">
        <v>250</v>
      </c>
      <c r="D32" s="284" t="s">
        <v>250</v>
      </c>
      <c r="F32" s="281" t="s">
        <v>738</v>
      </c>
      <c r="G32" s="281" t="s">
        <v>738</v>
      </c>
    </row>
    <row r="33" spans="1:7" x14ac:dyDescent="0.25">
      <c r="A33" s="243" t="s">
        <v>2829</v>
      </c>
      <c r="B33" s="280" t="s">
        <v>2830</v>
      </c>
      <c r="C33" s="283" t="s">
        <v>250</v>
      </c>
      <c r="D33" s="284" t="s">
        <v>250</v>
      </c>
      <c r="F33" s="281" t="s">
        <v>738</v>
      </c>
      <c r="G33" s="281" t="s">
        <v>738</v>
      </c>
    </row>
    <row r="34" spans="1:7" ht="30" x14ac:dyDescent="0.25">
      <c r="A34" s="243" t="s">
        <v>2831</v>
      </c>
      <c r="B34" s="280" t="s">
        <v>2832</v>
      </c>
      <c r="C34" s="283" t="s">
        <v>250</v>
      </c>
      <c r="D34" s="284" t="s">
        <v>250</v>
      </c>
      <c r="F34" s="281" t="s">
        <v>738</v>
      </c>
      <c r="G34" s="281" t="s">
        <v>738</v>
      </c>
    </row>
    <row r="35" spans="1:7" x14ac:dyDescent="0.25">
      <c r="A35" s="243" t="s">
        <v>2833</v>
      </c>
      <c r="B35" s="280" t="s">
        <v>2834</v>
      </c>
      <c r="C35" s="283" t="s">
        <v>250</v>
      </c>
      <c r="D35" s="284" t="s">
        <v>250</v>
      </c>
      <c r="F35" s="281" t="s">
        <v>738</v>
      </c>
      <c r="G35" s="281" t="s">
        <v>738</v>
      </c>
    </row>
    <row r="36" spans="1:7" x14ac:dyDescent="0.25">
      <c r="A36" s="243" t="s">
        <v>2835</v>
      </c>
      <c r="B36" s="280" t="s">
        <v>2836</v>
      </c>
      <c r="C36" s="283" t="s">
        <v>250</v>
      </c>
      <c r="D36" s="284" t="s">
        <v>250</v>
      </c>
      <c r="F36" s="281" t="s">
        <v>738</v>
      </c>
      <c r="G36" s="281" t="s">
        <v>738</v>
      </c>
    </row>
    <row r="37" spans="1:7" x14ac:dyDescent="0.25">
      <c r="A37" s="243" t="s">
        <v>2837</v>
      </c>
      <c r="B37" s="280" t="s">
        <v>2838</v>
      </c>
      <c r="C37" s="283" t="s">
        <v>250</v>
      </c>
      <c r="D37" s="284" t="s">
        <v>250</v>
      </c>
      <c r="F37" s="281" t="s">
        <v>738</v>
      </c>
      <c r="G37" s="281" t="s">
        <v>738</v>
      </c>
    </row>
    <row r="38" spans="1:7" x14ac:dyDescent="0.25">
      <c r="A38" s="243" t="s">
        <v>2839</v>
      </c>
      <c r="B38" s="280" t="s">
        <v>2840</v>
      </c>
      <c r="C38" s="283" t="s">
        <v>250</v>
      </c>
      <c r="D38" s="284" t="s">
        <v>250</v>
      </c>
      <c r="F38" s="281" t="s">
        <v>738</v>
      </c>
      <c r="G38" s="281" t="s">
        <v>738</v>
      </c>
    </row>
    <row r="39" spans="1:7" ht="45" x14ac:dyDescent="0.25">
      <c r="A39" s="243" t="s">
        <v>2841</v>
      </c>
      <c r="B39" s="280" t="s">
        <v>2842</v>
      </c>
      <c r="C39" s="283" t="s">
        <v>250</v>
      </c>
      <c r="D39" s="284" t="s">
        <v>250</v>
      </c>
      <c r="F39" s="281" t="s">
        <v>738</v>
      </c>
      <c r="G39" s="281" t="s">
        <v>738</v>
      </c>
    </row>
    <row r="40" spans="1:7" x14ac:dyDescent="0.25">
      <c r="A40" s="243" t="s">
        <v>2843</v>
      </c>
      <c r="B40" s="280" t="s">
        <v>2844</v>
      </c>
      <c r="C40" s="283" t="s">
        <v>250</v>
      </c>
      <c r="D40" s="284" t="s">
        <v>250</v>
      </c>
      <c r="F40" s="281" t="s">
        <v>738</v>
      </c>
      <c r="G40" s="281" t="s">
        <v>738</v>
      </c>
    </row>
    <row r="41" spans="1:7" x14ac:dyDescent="0.25">
      <c r="A41" s="243" t="s">
        <v>2845</v>
      </c>
      <c r="B41" s="280" t="s">
        <v>2846</v>
      </c>
      <c r="C41" s="283" t="s">
        <v>250</v>
      </c>
      <c r="D41" s="284" t="s">
        <v>250</v>
      </c>
      <c r="F41" s="281" t="s">
        <v>738</v>
      </c>
      <c r="G41" s="281" t="s">
        <v>738</v>
      </c>
    </row>
    <row r="42" spans="1:7" x14ac:dyDescent="0.25">
      <c r="A42" s="243" t="s">
        <v>2847</v>
      </c>
      <c r="B42" s="280" t="s">
        <v>2848</v>
      </c>
      <c r="C42" s="283" t="s">
        <v>250</v>
      </c>
      <c r="D42" s="284" t="s">
        <v>250</v>
      </c>
      <c r="F42" s="281" t="s">
        <v>738</v>
      </c>
      <c r="G42" s="281" t="s">
        <v>738</v>
      </c>
    </row>
    <row r="43" spans="1:7" ht="30" x14ac:dyDescent="0.25">
      <c r="A43" s="243" t="s">
        <v>2849</v>
      </c>
      <c r="B43" s="254" t="s">
        <v>2850</v>
      </c>
      <c r="C43" s="283" t="s">
        <v>250</v>
      </c>
      <c r="D43" s="284" t="s">
        <v>250</v>
      </c>
      <c r="F43" s="281" t="s">
        <v>738</v>
      </c>
      <c r="G43" s="281" t="s">
        <v>738</v>
      </c>
    </row>
    <row r="44" spans="1:7" x14ac:dyDescent="0.25">
      <c r="A44" s="243" t="s">
        <v>2851</v>
      </c>
      <c r="B44" s="254" t="s">
        <v>2852</v>
      </c>
      <c r="C44" s="283" t="s">
        <v>250</v>
      </c>
      <c r="D44" s="284" t="s">
        <v>250</v>
      </c>
      <c r="F44" s="281" t="s">
        <v>738</v>
      </c>
      <c r="G44" s="281" t="s">
        <v>738</v>
      </c>
    </row>
    <row r="45" spans="1:7" x14ac:dyDescent="0.25">
      <c r="A45" s="243" t="s">
        <v>2853</v>
      </c>
      <c r="B45" s="254" t="s">
        <v>2854</v>
      </c>
      <c r="C45" s="283" t="s">
        <v>250</v>
      </c>
      <c r="D45" s="284" t="s">
        <v>250</v>
      </c>
      <c r="F45" s="281" t="s">
        <v>738</v>
      </c>
      <c r="G45" s="281" t="s">
        <v>738</v>
      </c>
    </row>
    <row r="46" spans="1:7" x14ac:dyDescent="0.25">
      <c r="A46" s="243" t="s">
        <v>2855</v>
      </c>
      <c r="B46" s="247" t="s">
        <v>2818</v>
      </c>
      <c r="C46" s="280">
        <v>0</v>
      </c>
      <c r="D46" s="265">
        <v>0</v>
      </c>
      <c r="F46" s="281">
        <v>0</v>
      </c>
      <c r="G46" s="281">
        <v>0</v>
      </c>
    </row>
    <row r="47" spans="1:7" x14ac:dyDescent="0.25">
      <c r="A47" s="254"/>
      <c r="B47" s="254"/>
      <c r="C47" s="254"/>
      <c r="D47" s="254"/>
      <c r="F47" s="247"/>
      <c r="G47" s="247"/>
    </row>
    <row r="48" spans="1:7" ht="18.75" x14ac:dyDescent="0.25">
      <c r="A48" s="244"/>
      <c r="B48" s="244" t="s">
        <v>2798</v>
      </c>
      <c r="C48" s="262"/>
      <c r="D48" s="262"/>
      <c r="E48" s="262"/>
      <c r="F48" s="262"/>
      <c r="G48" s="263"/>
    </row>
    <row r="49" spans="1:7" x14ac:dyDescent="0.25">
      <c r="A49" s="239"/>
      <c r="B49" s="286" t="s">
        <v>1454</v>
      </c>
      <c r="C49" s="239"/>
      <c r="D49" s="239"/>
      <c r="E49" s="239"/>
      <c r="F49" s="287"/>
      <c r="G49" s="287"/>
    </row>
    <row r="50" spans="1:7" x14ac:dyDescent="0.25">
      <c r="A50" s="243" t="s">
        <v>2856</v>
      </c>
      <c r="B50" s="243" t="s">
        <v>1456</v>
      </c>
      <c r="C50" s="279" t="s">
        <v>250</v>
      </c>
      <c r="E50" s="247"/>
      <c r="F50" s="247"/>
    </row>
    <row r="51" spans="1:7" x14ac:dyDescent="0.25">
      <c r="A51" s="243" t="s">
        <v>2857</v>
      </c>
      <c r="B51" s="269" t="s">
        <v>784</v>
      </c>
      <c r="C51" s="279"/>
      <c r="E51" s="247"/>
      <c r="F51" s="247"/>
    </row>
    <row r="52" spans="1:7" x14ac:dyDescent="0.25">
      <c r="A52" s="243" t="s">
        <v>2858</v>
      </c>
      <c r="B52" s="269" t="s">
        <v>786</v>
      </c>
      <c r="C52" s="279"/>
      <c r="E52" s="247"/>
      <c r="F52" s="247"/>
    </row>
    <row r="53" spans="1:7" x14ac:dyDescent="0.25">
      <c r="A53" s="243" t="s">
        <v>2859</v>
      </c>
      <c r="E53" s="247"/>
      <c r="F53" s="247"/>
    </row>
    <row r="54" spans="1:7" x14ac:dyDescent="0.25">
      <c r="A54" s="243" t="s">
        <v>2860</v>
      </c>
      <c r="E54" s="247"/>
      <c r="F54" s="247"/>
    </row>
    <row r="55" spans="1:7" x14ac:dyDescent="0.25">
      <c r="A55" s="243" t="s">
        <v>2861</v>
      </c>
      <c r="E55" s="247"/>
      <c r="F55" s="247"/>
    </row>
    <row r="56" spans="1:7" x14ac:dyDescent="0.25">
      <c r="A56" s="243" t="s">
        <v>2862</v>
      </c>
      <c r="E56" s="247"/>
      <c r="F56" s="247"/>
    </row>
    <row r="57" spans="1:7" x14ac:dyDescent="0.25">
      <c r="A57" s="243" t="s">
        <v>2863</v>
      </c>
      <c r="E57" s="247"/>
      <c r="F57" s="247"/>
    </row>
    <row r="58" spans="1:7" x14ac:dyDescent="0.25">
      <c r="A58" s="239"/>
      <c r="B58" s="239" t="s">
        <v>1464</v>
      </c>
      <c r="C58" s="239" t="s">
        <v>951</v>
      </c>
      <c r="D58" s="239" t="s">
        <v>1465</v>
      </c>
      <c r="E58" s="239"/>
      <c r="F58" s="239" t="s">
        <v>1466</v>
      </c>
      <c r="G58" s="239" t="s">
        <v>1467</v>
      </c>
    </row>
    <row r="59" spans="1:7" x14ac:dyDescent="0.25">
      <c r="A59" s="243" t="s">
        <v>2864</v>
      </c>
      <c r="B59" s="243" t="s">
        <v>1469</v>
      </c>
      <c r="C59" s="278" t="s">
        <v>250</v>
      </c>
      <c r="D59" s="245"/>
      <c r="E59" s="245"/>
      <c r="F59" s="271"/>
      <c r="G59" s="271"/>
    </row>
    <row r="60" spans="1:7" x14ac:dyDescent="0.25">
      <c r="A60" s="245"/>
      <c r="B60" s="249"/>
      <c r="C60" s="245"/>
      <c r="D60" s="245"/>
      <c r="E60" s="245"/>
      <c r="F60" s="271"/>
      <c r="G60" s="271"/>
    </row>
    <row r="61" spans="1:7" x14ac:dyDescent="0.25">
      <c r="B61" s="243" t="s">
        <v>956</v>
      </c>
      <c r="C61" s="245"/>
      <c r="D61" s="245"/>
      <c r="E61" s="245"/>
      <c r="F61" s="271"/>
      <c r="G61" s="271"/>
    </row>
    <row r="62" spans="1:7" x14ac:dyDescent="0.25">
      <c r="A62" s="243" t="s">
        <v>2865</v>
      </c>
      <c r="B62" s="247" t="s">
        <v>891</v>
      </c>
      <c r="C62" s="278" t="s">
        <v>250</v>
      </c>
      <c r="D62" s="279" t="s">
        <v>250</v>
      </c>
      <c r="E62" s="247"/>
      <c r="F62" s="281" t="s">
        <v>738</v>
      </c>
      <c r="G62" s="281" t="s">
        <v>738</v>
      </c>
    </row>
    <row r="63" spans="1:7" x14ac:dyDescent="0.25">
      <c r="A63" s="243" t="s">
        <v>2866</v>
      </c>
      <c r="B63" s="247" t="s">
        <v>891</v>
      </c>
      <c r="C63" s="278" t="s">
        <v>250</v>
      </c>
      <c r="D63" s="279" t="s">
        <v>250</v>
      </c>
      <c r="E63" s="247"/>
      <c r="F63" s="281" t="s">
        <v>738</v>
      </c>
      <c r="G63" s="281" t="s">
        <v>738</v>
      </c>
    </row>
    <row r="64" spans="1:7" x14ac:dyDescent="0.25">
      <c r="A64" s="243" t="s">
        <v>2867</v>
      </c>
      <c r="B64" s="247" t="s">
        <v>891</v>
      </c>
      <c r="C64" s="278" t="s">
        <v>250</v>
      </c>
      <c r="D64" s="279" t="s">
        <v>250</v>
      </c>
      <c r="F64" s="281" t="s">
        <v>738</v>
      </c>
      <c r="G64" s="281" t="s">
        <v>738</v>
      </c>
    </row>
    <row r="65" spans="1:7" x14ac:dyDescent="0.25">
      <c r="A65" s="243" t="s">
        <v>2868</v>
      </c>
      <c r="B65" s="247" t="s">
        <v>891</v>
      </c>
      <c r="C65" s="278" t="s">
        <v>250</v>
      </c>
      <c r="D65" s="279" t="s">
        <v>250</v>
      </c>
      <c r="E65" s="272"/>
      <c r="F65" s="281" t="s">
        <v>738</v>
      </c>
      <c r="G65" s="281" t="s">
        <v>738</v>
      </c>
    </row>
    <row r="66" spans="1:7" x14ac:dyDescent="0.25">
      <c r="A66" s="243" t="s">
        <v>2869</v>
      </c>
      <c r="B66" s="247" t="s">
        <v>891</v>
      </c>
      <c r="C66" s="278" t="s">
        <v>250</v>
      </c>
      <c r="D66" s="279" t="s">
        <v>250</v>
      </c>
      <c r="E66" s="272"/>
      <c r="F66" s="281" t="s">
        <v>738</v>
      </c>
      <c r="G66" s="281" t="s">
        <v>738</v>
      </c>
    </row>
    <row r="67" spans="1:7" x14ac:dyDescent="0.25">
      <c r="A67" s="243" t="s">
        <v>2870</v>
      </c>
      <c r="B67" s="247" t="s">
        <v>891</v>
      </c>
      <c r="C67" s="278" t="s">
        <v>250</v>
      </c>
      <c r="D67" s="279" t="s">
        <v>250</v>
      </c>
      <c r="E67" s="272"/>
      <c r="F67" s="281" t="s">
        <v>738</v>
      </c>
      <c r="G67" s="281" t="s">
        <v>738</v>
      </c>
    </row>
    <row r="68" spans="1:7" x14ac:dyDescent="0.25">
      <c r="A68" s="243" t="s">
        <v>2871</v>
      </c>
      <c r="B68" s="247" t="s">
        <v>891</v>
      </c>
      <c r="C68" s="278" t="s">
        <v>250</v>
      </c>
      <c r="D68" s="279" t="s">
        <v>250</v>
      </c>
      <c r="E68" s="272"/>
      <c r="F68" s="281" t="s">
        <v>738</v>
      </c>
      <c r="G68" s="281" t="s">
        <v>738</v>
      </c>
    </row>
    <row r="69" spans="1:7" x14ac:dyDescent="0.25">
      <c r="A69" s="243" t="s">
        <v>2872</v>
      </c>
      <c r="B69" s="247" t="s">
        <v>891</v>
      </c>
      <c r="C69" s="278" t="s">
        <v>250</v>
      </c>
      <c r="D69" s="279" t="s">
        <v>250</v>
      </c>
      <c r="E69" s="272"/>
      <c r="F69" s="281" t="s">
        <v>738</v>
      </c>
      <c r="G69" s="281" t="s">
        <v>738</v>
      </c>
    </row>
    <row r="70" spans="1:7" x14ac:dyDescent="0.25">
      <c r="A70" s="243" t="s">
        <v>2873</v>
      </c>
      <c r="B70" s="247" t="s">
        <v>891</v>
      </c>
      <c r="C70" s="278" t="s">
        <v>250</v>
      </c>
      <c r="D70" s="279" t="s">
        <v>250</v>
      </c>
      <c r="E70" s="272"/>
      <c r="F70" s="281" t="s">
        <v>738</v>
      </c>
      <c r="G70" s="281" t="s">
        <v>738</v>
      </c>
    </row>
    <row r="71" spans="1:7" x14ac:dyDescent="0.25">
      <c r="A71" s="243" t="s">
        <v>2874</v>
      </c>
      <c r="B71" s="247" t="s">
        <v>891</v>
      </c>
      <c r="C71" s="278" t="s">
        <v>250</v>
      </c>
      <c r="D71" s="279" t="s">
        <v>250</v>
      </c>
      <c r="E71" s="272"/>
      <c r="F71" s="281" t="s">
        <v>738</v>
      </c>
      <c r="G71" s="281" t="s">
        <v>738</v>
      </c>
    </row>
    <row r="72" spans="1:7" x14ac:dyDescent="0.25">
      <c r="A72" s="243" t="s">
        <v>2875</v>
      </c>
      <c r="B72" s="247" t="s">
        <v>891</v>
      </c>
      <c r="C72" s="278" t="s">
        <v>250</v>
      </c>
      <c r="D72" s="279" t="s">
        <v>250</v>
      </c>
      <c r="E72" s="272"/>
      <c r="F72" s="281" t="s">
        <v>738</v>
      </c>
      <c r="G72" s="281" t="s">
        <v>738</v>
      </c>
    </row>
    <row r="73" spans="1:7" x14ac:dyDescent="0.25">
      <c r="A73" s="243" t="s">
        <v>2876</v>
      </c>
      <c r="B73" s="247" t="s">
        <v>891</v>
      </c>
      <c r="C73" s="278" t="s">
        <v>250</v>
      </c>
      <c r="D73" s="279" t="s">
        <v>250</v>
      </c>
      <c r="E73" s="272"/>
      <c r="F73" s="281" t="s">
        <v>738</v>
      </c>
      <c r="G73" s="281" t="s">
        <v>738</v>
      </c>
    </row>
    <row r="74" spans="1:7" x14ac:dyDescent="0.25">
      <c r="A74" s="243" t="s">
        <v>2877</v>
      </c>
      <c r="B74" s="247" t="s">
        <v>891</v>
      </c>
      <c r="C74" s="278" t="s">
        <v>250</v>
      </c>
      <c r="D74" s="279" t="s">
        <v>250</v>
      </c>
      <c r="E74" s="272"/>
      <c r="F74" s="281" t="s">
        <v>738</v>
      </c>
      <c r="G74" s="281" t="s">
        <v>738</v>
      </c>
    </row>
    <row r="75" spans="1:7" x14ac:dyDescent="0.25">
      <c r="A75" s="243" t="s">
        <v>2878</v>
      </c>
      <c r="B75" s="247" t="s">
        <v>891</v>
      </c>
      <c r="C75" s="278" t="s">
        <v>250</v>
      </c>
      <c r="D75" s="279" t="s">
        <v>250</v>
      </c>
      <c r="E75" s="272"/>
      <c r="F75" s="281" t="s">
        <v>738</v>
      </c>
      <c r="G75" s="281" t="s">
        <v>738</v>
      </c>
    </row>
    <row r="76" spans="1:7" x14ac:dyDescent="0.25">
      <c r="A76" s="243" t="s">
        <v>2879</v>
      </c>
      <c r="B76" s="247" t="s">
        <v>891</v>
      </c>
      <c r="C76" s="278" t="s">
        <v>250</v>
      </c>
      <c r="D76" s="279" t="s">
        <v>250</v>
      </c>
      <c r="E76" s="272"/>
      <c r="F76" s="281" t="s">
        <v>738</v>
      </c>
      <c r="G76" s="281" t="s">
        <v>738</v>
      </c>
    </row>
    <row r="77" spans="1:7" x14ac:dyDescent="0.25">
      <c r="A77" s="243" t="s">
        <v>2880</v>
      </c>
      <c r="B77" s="267" t="s">
        <v>315</v>
      </c>
      <c r="C77" s="280">
        <v>0</v>
      </c>
      <c r="D77" s="265">
        <v>0</v>
      </c>
      <c r="E77" s="272"/>
      <c r="F77" s="282">
        <v>0</v>
      </c>
      <c r="G77" s="282">
        <v>0</v>
      </c>
    </row>
    <row r="78" spans="1:7" x14ac:dyDescent="0.25">
      <c r="A78" s="239"/>
      <c r="B78" s="286" t="s">
        <v>1486</v>
      </c>
      <c r="C78" s="239" t="s">
        <v>279</v>
      </c>
      <c r="D78" s="239"/>
      <c r="E78" s="288"/>
      <c r="F78" s="239" t="s">
        <v>1466</v>
      </c>
      <c r="G78" s="239"/>
    </row>
    <row r="79" spans="1:7" x14ac:dyDescent="0.25">
      <c r="A79" s="243" t="s">
        <v>2881</v>
      </c>
      <c r="B79" s="247" t="s">
        <v>1488</v>
      </c>
      <c r="C79" s="278" t="s">
        <v>250</v>
      </c>
      <c r="E79" s="274"/>
      <c r="F79" s="281" t="s">
        <v>738</v>
      </c>
      <c r="G79" s="265"/>
    </row>
    <row r="80" spans="1:7" x14ac:dyDescent="0.25">
      <c r="A80" s="243" t="s">
        <v>2882</v>
      </c>
      <c r="B80" s="247" t="s">
        <v>1490</v>
      </c>
      <c r="C80" s="278" t="s">
        <v>250</v>
      </c>
      <c r="E80" s="274"/>
      <c r="F80" s="281" t="s">
        <v>738</v>
      </c>
      <c r="G80" s="265"/>
    </row>
    <row r="81" spans="1:7" x14ac:dyDescent="0.25">
      <c r="A81" s="243" t="s">
        <v>2883</v>
      </c>
      <c r="B81" s="247" t="s">
        <v>313</v>
      </c>
      <c r="C81" s="278" t="s">
        <v>250</v>
      </c>
      <c r="E81" s="272"/>
      <c r="F81" s="281" t="s">
        <v>738</v>
      </c>
      <c r="G81" s="265"/>
    </row>
    <row r="82" spans="1:7" x14ac:dyDescent="0.25">
      <c r="A82" s="243" t="s">
        <v>2884</v>
      </c>
      <c r="B82" s="267" t="s">
        <v>315</v>
      </c>
      <c r="C82" s="280">
        <v>0</v>
      </c>
      <c r="D82" s="247"/>
      <c r="E82" s="272"/>
      <c r="F82" s="282">
        <v>0</v>
      </c>
      <c r="G82" s="265"/>
    </row>
    <row r="83" spans="1:7" x14ac:dyDescent="0.25">
      <c r="A83" s="243" t="s">
        <v>2885</v>
      </c>
      <c r="B83" s="267"/>
      <c r="C83" s="247"/>
      <c r="D83" s="247"/>
      <c r="E83" s="272"/>
      <c r="F83" s="268"/>
      <c r="G83" s="265"/>
    </row>
    <row r="84" spans="1:7" x14ac:dyDescent="0.25">
      <c r="A84" s="243" t="s">
        <v>2886</v>
      </c>
      <c r="B84" s="267"/>
      <c r="C84" s="247"/>
      <c r="D84" s="247"/>
      <c r="E84" s="272"/>
      <c r="F84" s="268"/>
      <c r="G84" s="265"/>
    </row>
    <row r="85" spans="1:7" x14ac:dyDescent="0.25">
      <c r="A85" s="243" t="s">
        <v>2887</v>
      </c>
      <c r="B85" s="247"/>
      <c r="E85" s="272"/>
      <c r="F85" s="266"/>
      <c r="G85" s="265"/>
    </row>
    <row r="86" spans="1:7" x14ac:dyDescent="0.25">
      <c r="A86" s="243" t="s">
        <v>2888</v>
      </c>
      <c r="B86" s="247"/>
      <c r="E86" s="272"/>
      <c r="F86" s="266"/>
      <c r="G86" s="265"/>
    </row>
    <row r="87" spans="1:7" x14ac:dyDescent="0.25">
      <c r="A87" s="243" t="s">
        <v>2889</v>
      </c>
      <c r="B87" s="247"/>
      <c r="E87" s="272"/>
      <c r="F87" s="266"/>
      <c r="G87" s="265"/>
    </row>
    <row r="88" spans="1:7" x14ac:dyDescent="0.25">
      <c r="A88" s="239"/>
      <c r="B88" s="286" t="s">
        <v>802</v>
      </c>
      <c r="C88" s="239" t="s">
        <v>1466</v>
      </c>
      <c r="D88" s="239"/>
      <c r="E88" s="288"/>
      <c r="F88" s="287"/>
      <c r="G88" s="287"/>
    </row>
    <row r="89" spans="1:7" x14ac:dyDescent="0.25">
      <c r="A89" s="243" t="s">
        <v>2890</v>
      </c>
      <c r="B89" s="273" t="s">
        <v>804</v>
      </c>
      <c r="C89" s="277">
        <v>0</v>
      </c>
      <c r="G89" s="243"/>
    </row>
    <row r="90" spans="1:7" x14ac:dyDescent="0.25">
      <c r="A90" s="243" t="s">
        <v>2891</v>
      </c>
      <c r="B90" s="243" t="s">
        <v>806</v>
      </c>
      <c r="C90" s="277" t="s">
        <v>250</v>
      </c>
      <c r="G90" s="243"/>
    </row>
    <row r="91" spans="1:7" x14ac:dyDescent="0.25">
      <c r="A91" s="243" t="s">
        <v>2892</v>
      </c>
      <c r="B91" s="243" t="s">
        <v>808</v>
      </c>
      <c r="C91" s="277" t="s">
        <v>250</v>
      </c>
      <c r="G91" s="243"/>
    </row>
    <row r="92" spans="1:7" x14ac:dyDescent="0.25">
      <c r="A92" s="243" t="s">
        <v>2893</v>
      </c>
      <c r="B92" s="243" t="s">
        <v>810</v>
      </c>
      <c r="C92" s="277" t="s">
        <v>250</v>
      </c>
      <c r="G92" s="243"/>
    </row>
    <row r="93" spans="1:7" x14ac:dyDescent="0.25">
      <c r="A93" s="243" t="s">
        <v>2894</v>
      </c>
      <c r="B93" s="243" t="s">
        <v>812</v>
      </c>
      <c r="C93" s="277" t="s">
        <v>250</v>
      </c>
      <c r="G93" s="243"/>
    </row>
    <row r="94" spans="1:7" x14ac:dyDescent="0.25">
      <c r="A94" s="243" t="s">
        <v>2895</v>
      </c>
      <c r="B94" s="243" t="s">
        <v>814</v>
      </c>
      <c r="C94" s="277" t="s">
        <v>250</v>
      </c>
      <c r="G94" s="243"/>
    </row>
    <row r="95" spans="1:7" x14ac:dyDescent="0.25">
      <c r="A95" s="243" t="s">
        <v>2896</v>
      </c>
      <c r="B95" s="243" t="s">
        <v>816</v>
      </c>
      <c r="C95" s="277" t="s">
        <v>250</v>
      </c>
      <c r="G95" s="243"/>
    </row>
    <row r="96" spans="1:7" x14ac:dyDescent="0.25">
      <c r="A96" s="243" t="s">
        <v>2897</v>
      </c>
      <c r="B96" s="243" t="s">
        <v>818</v>
      </c>
      <c r="C96" s="277" t="s">
        <v>250</v>
      </c>
      <c r="G96" s="243"/>
    </row>
    <row r="97" spans="1:7" x14ac:dyDescent="0.25">
      <c r="A97" s="243" t="s">
        <v>2898</v>
      </c>
      <c r="B97" s="243" t="s">
        <v>820</v>
      </c>
      <c r="C97" s="277" t="s">
        <v>250</v>
      </c>
      <c r="G97" s="243"/>
    </row>
    <row r="98" spans="1:7" x14ac:dyDescent="0.25">
      <c r="A98" s="243" t="s">
        <v>2899</v>
      </c>
      <c r="B98" s="243" t="s">
        <v>822</v>
      </c>
      <c r="C98" s="277" t="s">
        <v>250</v>
      </c>
      <c r="G98" s="243"/>
    </row>
    <row r="99" spans="1:7" x14ac:dyDescent="0.25">
      <c r="A99" s="243" t="s">
        <v>2900</v>
      </c>
      <c r="B99" s="243" t="s">
        <v>824</v>
      </c>
      <c r="C99" s="277" t="s">
        <v>250</v>
      </c>
      <c r="G99" s="243"/>
    </row>
    <row r="100" spans="1:7" x14ac:dyDescent="0.25">
      <c r="A100" s="243" t="s">
        <v>2901</v>
      </c>
      <c r="B100" s="243" t="s">
        <v>826</v>
      </c>
      <c r="C100" s="277" t="s">
        <v>250</v>
      </c>
      <c r="G100" s="243"/>
    </row>
    <row r="101" spans="1:7" x14ac:dyDescent="0.25">
      <c r="A101" s="243" t="s">
        <v>2902</v>
      </c>
      <c r="B101" s="243" t="s">
        <v>828</v>
      </c>
      <c r="C101" s="277" t="s">
        <v>250</v>
      </c>
      <c r="G101" s="243"/>
    </row>
    <row r="102" spans="1:7" x14ac:dyDescent="0.25">
      <c r="A102" s="243" t="s">
        <v>2903</v>
      </c>
      <c r="B102" s="243" t="s">
        <v>830</v>
      </c>
      <c r="C102" s="277" t="s">
        <v>250</v>
      </c>
      <c r="G102" s="243"/>
    </row>
    <row r="103" spans="1:7" x14ac:dyDescent="0.25">
      <c r="A103" s="243" t="s">
        <v>2904</v>
      </c>
      <c r="B103" s="243" t="s">
        <v>832</v>
      </c>
      <c r="C103" s="277" t="s">
        <v>250</v>
      </c>
      <c r="G103" s="243"/>
    </row>
    <row r="104" spans="1:7" x14ac:dyDescent="0.25">
      <c r="A104" s="243" t="s">
        <v>2905</v>
      </c>
      <c r="B104" s="243" t="s">
        <v>834</v>
      </c>
      <c r="C104" s="277" t="s">
        <v>250</v>
      </c>
      <c r="G104" s="243"/>
    </row>
    <row r="105" spans="1:7" x14ac:dyDescent="0.25">
      <c r="A105" s="243" t="s">
        <v>2906</v>
      </c>
      <c r="B105" s="243" t="s">
        <v>836</v>
      </c>
      <c r="C105" s="277" t="s">
        <v>250</v>
      </c>
      <c r="G105" s="243"/>
    </row>
    <row r="106" spans="1:7" x14ac:dyDescent="0.25">
      <c r="A106" s="243" t="s">
        <v>2907</v>
      </c>
      <c r="B106" s="243" t="s">
        <v>838</v>
      </c>
      <c r="C106" s="277" t="s">
        <v>250</v>
      </c>
      <c r="G106" s="243"/>
    </row>
    <row r="107" spans="1:7" x14ac:dyDescent="0.25">
      <c r="A107" s="243" t="s">
        <v>2908</v>
      </c>
      <c r="B107" s="243" t="s">
        <v>840</v>
      </c>
      <c r="C107" s="277" t="s">
        <v>250</v>
      </c>
      <c r="G107" s="243"/>
    </row>
    <row r="108" spans="1:7" x14ac:dyDescent="0.25">
      <c r="A108" s="243" t="s">
        <v>2909</v>
      </c>
      <c r="B108" s="243" t="s">
        <v>842</v>
      </c>
      <c r="C108" s="277" t="s">
        <v>250</v>
      </c>
      <c r="G108" s="243"/>
    </row>
    <row r="109" spans="1:7" x14ac:dyDescent="0.25">
      <c r="A109" s="243" t="s">
        <v>2910</v>
      </c>
      <c r="B109" s="243" t="s">
        <v>844</v>
      </c>
      <c r="C109" s="277" t="s">
        <v>250</v>
      </c>
      <c r="G109" s="243"/>
    </row>
    <row r="110" spans="1:7" x14ac:dyDescent="0.25">
      <c r="A110" s="243" t="s">
        <v>2911</v>
      </c>
      <c r="B110" s="243" t="s">
        <v>846</v>
      </c>
      <c r="C110" s="277" t="s">
        <v>250</v>
      </c>
      <c r="G110" s="243"/>
    </row>
    <row r="111" spans="1:7" x14ac:dyDescent="0.25">
      <c r="A111" s="243" t="s">
        <v>2912</v>
      </c>
      <c r="B111" s="243" t="s">
        <v>848</v>
      </c>
      <c r="C111" s="277" t="s">
        <v>250</v>
      </c>
      <c r="G111" s="243"/>
    </row>
    <row r="112" spans="1:7" x14ac:dyDescent="0.25">
      <c r="A112" s="243" t="s">
        <v>2913</v>
      </c>
      <c r="B112" s="243" t="s">
        <v>850</v>
      </c>
      <c r="C112" s="277" t="s">
        <v>250</v>
      </c>
      <c r="G112" s="243"/>
    </row>
    <row r="113" spans="1:7" x14ac:dyDescent="0.25">
      <c r="A113" s="243" t="s">
        <v>2914</v>
      </c>
      <c r="B113" s="243" t="s">
        <v>852</v>
      </c>
      <c r="C113" s="277" t="s">
        <v>250</v>
      </c>
      <c r="G113" s="243"/>
    </row>
    <row r="114" spans="1:7" x14ac:dyDescent="0.25">
      <c r="A114" s="243" t="s">
        <v>2915</v>
      </c>
      <c r="B114" s="243" t="s">
        <v>854</v>
      </c>
      <c r="C114" s="277" t="s">
        <v>250</v>
      </c>
      <c r="G114" s="243"/>
    </row>
    <row r="115" spans="1:7" x14ac:dyDescent="0.25">
      <c r="A115" s="243" t="s">
        <v>2916</v>
      </c>
      <c r="B115" s="243" t="s">
        <v>856</v>
      </c>
      <c r="C115" s="277" t="s">
        <v>250</v>
      </c>
      <c r="G115" s="243"/>
    </row>
    <row r="116" spans="1:7" x14ac:dyDescent="0.25">
      <c r="A116" s="243" t="s">
        <v>2917</v>
      </c>
      <c r="B116" s="243" t="s">
        <v>858</v>
      </c>
      <c r="C116" s="277" t="s">
        <v>250</v>
      </c>
      <c r="G116" s="243"/>
    </row>
    <row r="117" spans="1:7" x14ac:dyDescent="0.25">
      <c r="A117" s="243" t="s">
        <v>2918</v>
      </c>
      <c r="B117" s="273" t="s">
        <v>514</v>
      </c>
      <c r="C117" s="277">
        <v>0</v>
      </c>
      <c r="G117" s="243"/>
    </row>
    <row r="118" spans="1:7" x14ac:dyDescent="0.25">
      <c r="A118" s="243" t="s">
        <v>2919</v>
      </c>
      <c r="B118" s="243" t="s">
        <v>861</v>
      </c>
      <c r="C118" s="277" t="s">
        <v>250</v>
      </c>
      <c r="G118" s="243"/>
    </row>
    <row r="119" spans="1:7" x14ac:dyDescent="0.25">
      <c r="A119" s="243" t="s">
        <v>2920</v>
      </c>
      <c r="B119" s="243" t="s">
        <v>863</v>
      </c>
      <c r="C119" s="277" t="s">
        <v>250</v>
      </c>
      <c r="G119" s="243"/>
    </row>
    <row r="120" spans="1:7" x14ac:dyDescent="0.25">
      <c r="A120" s="243" t="s">
        <v>2921</v>
      </c>
      <c r="B120" s="243" t="s">
        <v>865</v>
      </c>
      <c r="C120" s="277" t="s">
        <v>250</v>
      </c>
      <c r="G120" s="243"/>
    </row>
    <row r="121" spans="1:7" x14ac:dyDescent="0.25">
      <c r="A121" s="243" t="s">
        <v>2922</v>
      </c>
      <c r="B121" s="273" t="s">
        <v>313</v>
      </c>
      <c r="C121" s="277">
        <v>0</v>
      </c>
      <c r="G121" s="243"/>
    </row>
    <row r="122" spans="1:7" x14ac:dyDescent="0.25">
      <c r="A122" s="243" t="s">
        <v>2923</v>
      </c>
      <c r="B122" s="247" t="s">
        <v>516</v>
      </c>
      <c r="C122" s="277" t="s">
        <v>250</v>
      </c>
      <c r="G122" s="243"/>
    </row>
    <row r="123" spans="1:7" x14ac:dyDescent="0.25">
      <c r="A123" s="243" t="s">
        <v>2924</v>
      </c>
      <c r="B123" s="243" t="s">
        <v>869</v>
      </c>
      <c r="C123" s="277" t="s">
        <v>250</v>
      </c>
      <c r="G123" s="243"/>
    </row>
    <row r="124" spans="1:7" x14ac:dyDescent="0.25">
      <c r="A124" s="243" t="s">
        <v>2925</v>
      </c>
      <c r="B124" s="247" t="s">
        <v>518</v>
      </c>
      <c r="C124" s="277" t="s">
        <v>250</v>
      </c>
      <c r="G124" s="243"/>
    </row>
    <row r="125" spans="1:7" x14ac:dyDescent="0.25">
      <c r="A125" s="243" t="s">
        <v>2926</v>
      </c>
      <c r="B125" s="247" t="s">
        <v>520</v>
      </c>
      <c r="C125" s="277" t="s">
        <v>250</v>
      </c>
      <c r="G125" s="243"/>
    </row>
    <row r="126" spans="1:7" x14ac:dyDescent="0.25">
      <c r="A126" s="243" t="s">
        <v>2927</v>
      </c>
      <c r="B126" s="247" t="s">
        <v>522</v>
      </c>
      <c r="C126" s="277" t="s">
        <v>250</v>
      </c>
      <c r="G126" s="243"/>
    </row>
    <row r="127" spans="1:7" x14ac:dyDescent="0.25">
      <c r="A127" s="243" t="s">
        <v>2928</v>
      </c>
      <c r="B127" s="247" t="s">
        <v>524</v>
      </c>
      <c r="C127" s="277" t="s">
        <v>250</v>
      </c>
      <c r="G127" s="243"/>
    </row>
    <row r="128" spans="1:7" x14ac:dyDescent="0.25">
      <c r="A128" s="243" t="s">
        <v>2929</v>
      </c>
      <c r="B128" s="247" t="s">
        <v>526</v>
      </c>
      <c r="C128" s="277" t="s">
        <v>250</v>
      </c>
      <c r="G128" s="243"/>
    </row>
    <row r="129" spans="1:7" x14ac:dyDescent="0.25">
      <c r="A129" s="243" t="s">
        <v>2930</v>
      </c>
      <c r="B129" s="247" t="s">
        <v>528</v>
      </c>
      <c r="C129" s="277" t="s">
        <v>250</v>
      </c>
      <c r="G129" s="243"/>
    </row>
    <row r="130" spans="1:7" x14ac:dyDescent="0.25">
      <c r="A130" s="243" t="s">
        <v>2931</v>
      </c>
      <c r="B130" s="247" t="s">
        <v>530</v>
      </c>
      <c r="C130" s="277" t="s">
        <v>250</v>
      </c>
      <c r="G130" s="243"/>
    </row>
    <row r="131" spans="1:7" x14ac:dyDescent="0.25">
      <c r="A131" s="243" t="s">
        <v>2932</v>
      </c>
      <c r="B131" s="247" t="s">
        <v>532</v>
      </c>
      <c r="C131" s="277" t="s">
        <v>250</v>
      </c>
      <c r="G131" s="243"/>
    </row>
    <row r="132" spans="1:7" x14ac:dyDescent="0.25">
      <c r="A132" s="243" t="s">
        <v>2933</v>
      </c>
      <c r="B132" s="247" t="s">
        <v>313</v>
      </c>
      <c r="C132" s="277" t="s">
        <v>250</v>
      </c>
      <c r="G132" s="243"/>
    </row>
    <row r="133" spans="1:7" x14ac:dyDescent="0.25">
      <c r="A133" s="243" t="s">
        <v>2934</v>
      </c>
      <c r="B133" s="269" t="s">
        <v>317</v>
      </c>
      <c r="C133" s="277"/>
      <c r="G133" s="243"/>
    </row>
    <row r="134" spans="1:7" x14ac:dyDescent="0.25">
      <c r="A134" s="243" t="s">
        <v>2935</v>
      </c>
      <c r="B134" s="269" t="s">
        <v>317</v>
      </c>
      <c r="C134" s="277"/>
      <c r="G134" s="243"/>
    </row>
    <row r="135" spans="1:7" x14ac:dyDescent="0.25">
      <c r="A135" s="243" t="s">
        <v>2936</v>
      </c>
      <c r="B135" s="269" t="s">
        <v>317</v>
      </c>
      <c r="C135" s="277"/>
      <c r="G135" s="243"/>
    </row>
    <row r="136" spans="1:7" x14ac:dyDescent="0.25">
      <c r="A136" s="243" t="s">
        <v>2937</v>
      </c>
      <c r="B136" s="269" t="s">
        <v>317</v>
      </c>
      <c r="C136" s="277"/>
      <c r="G136" s="243"/>
    </row>
    <row r="137" spans="1:7" x14ac:dyDescent="0.25">
      <c r="A137" s="243" t="s">
        <v>2938</v>
      </c>
      <c r="B137" s="269" t="s">
        <v>317</v>
      </c>
      <c r="C137" s="277"/>
      <c r="G137" s="243"/>
    </row>
    <row r="138" spans="1:7" x14ac:dyDescent="0.25">
      <c r="A138" s="243" t="s">
        <v>2939</v>
      </c>
      <c r="B138" s="269" t="s">
        <v>317</v>
      </c>
      <c r="C138" s="277"/>
      <c r="G138" s="243"/>
    </row>
    <row r="139" spans="1:7" x14ac:dyDescent="0.25">
      <c r="A139" s="243" t="s">
        <v>2940</v>
      </c>
      <c r="B139" s="269" t="s">
        <v>317</v>
      </c>
      <c r="C139" s="277"/>
      <c r="G139" s="243"/>
    </row>
    <row r="140" spans="1:7" x14ac:dyDescent="0.25">
      <c r="A140" s="243" t="s">
        <v>2941</v>
      </c>
      <c r="B140" s="269" t="s">
        <v>317</v>
      </c>
      <c r="C140" s="277"/>
      <c r="G140" s="243"/>
    </row>
    <row r="141" spans="1:7" x14ac:dyDescent="0.25">
      <c r="A141" s="243" t="s">
        <v>2942</v>
      </c>
      <c r="B141" s="269" t="s">
        <v>317</v>
      </c>
      <c r="C141" s="277"/>
      <c r="G141" s="243"/>
    </row>
    <row r="142" spans="1:7" x14ac:dyDescent="0.25">
      <c r="A142" s="243" t="s">
        <v>2943</v>
      </c>
      <c r="B142" s="269" t="s">
        <v>317</v>
      </c>
      <c r="C142" s="277"/>
      <c r="G142" s="243"/>
    </row>
    <row r="143" spans="1:7" x14ac:dyDescent="0.25">
      <c r="A143" s="239"/>
      <c r="B143" s="289" t="s">
        <v>889</v>
      </c>
      <c r="C143" s="290" t="s">
        <v>1466</v>
      </c>
      <c r="D143" s="239"/>
      <c r="E143" s="288"/>
      <c r="F143" s="239"/>
      <c r="G143" s="287"/>
    </row>
    <row r="144" spans="1:7" x14ac:dyDescent="0.25">
      <c r="A144" s="243" t="s">
        <v>2944</v>
      </c>
      <c r="B144" s="247" t="s">
        <v>891</v>
      </c>
      <c r="C144" s="277" t="s">
        <v>250</v>
      </c>
      <c r="G144" s="243"/>
    </row>
    <row r="145" spans="1:7" x14ac:dyDescent="0.25">
      <c r="A145" s="243" t="s">
        <v>2945</v>
      </c>
      <c r="B145" s="247" t="s">
        <v>891</v>
      </c>
      <c r="C145" s="277" t="s">
        <v>250</v>
      </c>
      <c r="G145" s="243"/>
    </row>
    <row r="146" spans="1:7" x14ac:dyDescent="0.25">
      <c r="A146" s="243" t="s">
        <v>2946</v>
      </c>
      <c r="B146" s="247" t="s">
        <v>891</v>
      </c>
      <c r="C146" s="277" t="s">
        <v>250</v>
      </c>
      <c r="G146" s="243"/>
    </row>
    <row r="147" spans="1:7" x14ac:dyDescent="0.25">
      <c r="A147" s="243" t="s">
        <v>2947</v>
      </c>
      <c r="B147" s="247" t="s">
        <v>891</v>
      </c>
      <c r="C147" s="277" t="s">
        <v>250</v>
      </c>
      <c r="G147" s="243"/>
    </row>
    <row r="148" spans="1:7" x14ac:dyDescent="0.25">
      <c r="A148" s="243" t="s">
        <v>2948</v>
      </c>
      <c r="B148" s="247" t="s">
        <v>891</v>
      </c>
      <c r="C148" s="277" t="s">
        <v>250</v>
      </c>
      <c r="G148" s="243"/>
    </row>
    <row r="149" spans="1:7" x14ac:dyDescent="0.25">
      <c r="A149" s="243" t="s">
        <v>2949</v>
      </c>
      <c r="B149" s="247" t="s">
        <v>891</v>
      </c>
      <c r="C149" s="277" t="s">
        <v>250</v>
      </c>
      <c r="G149" s="243"/>
    </row>
    <row r="150" spans="1:7" x14ac:dyDescent="0.25">
      <c r="A150" s="243" t="s">
        <v>2950</v>
      </c>
      <c r="B150" s="247" t="s">
        <v>891</v>
      </c>
      <c r="C150" s="277" t="s">
        <v>250</v>
      </c>
      <c r="G150" s="243"/>
    </row>
    <row r="151" spans="1:7" x14ac:dyDescent="0.25">
      <c r="A151" s="243" t="s">
        <v>2951</v>
      </c>
      <c r="B151" s="247" t="s">
        <v>891</v>
      </c>
      <c r="C151" s="277" t="s">
        <v>250</v>
      </c>
      <c r="G151" s="243"/>
    </row>
    <row r="152" spans="1:7" x14ac:dyDescent="0.25">
      <c r="A152" s="243" t="s">
        <v>2952</v>
      </c>
      <c r="B152" s="247" t="s">
        <v>891</v>
      </c>
      <c r="C152" s="277" t="s">
        <v>250</v>
      </c>
      <c r="G152" s="243"/>
    </row>
    <row r="153" spans="1:7" x14ac:dyDescent="0.25">
      <c r="A153" s="243" t="s">
        <v>2953</v>
      </c>
      <c r="B153" s="247" t="s">
        <v>891</v>
      </c>
      <c r="C153" s="277" t="s">
        <v>250</v>
      </c>
      <c r="G153" s="243"/>
    </row>
    <row r="154" spans="1:7" x14ac:dyDescent="0.25">
      <c r="A154" s="243" t="s">
        <v>2954</v>
      </c>
      <c r="B154" s="247" t="s">
        <v>891</v>
      </c>
      <c r="C154" s="277" t="s">
        <v>250</v>
      </c>
      <c r="G154" s="243"/>
    </row>
    <row r="155" spans="1:7" x14ac:dyDescent="0.25">
      <c r="A155" s="243" t="s">
        <v>2955</v>
      </c>
      <c r="B155" s="247" t="s">
        <v>891</v>
      </c>
      <c r="C155" s="277" t="s">
        <v>250</v>
      </c>
      <c r="G155" s="243"/>
    </row>
    <row r="156" spans="1:7" x14ac:dyDescent="0.25">
      <c r="A156" s="243" t="s">
        <v>2956</v>
      </c>
      <c r="B156" s="247" t="s">
        <v>891</v>
      </c>
      <c r="C156" s="277" t="s">
        <v>250</v>
      </c>
      <c r="G156" s="243"/>
    </row>
    <row r="157" spans="1:7" x14ac:dyDescent="0.25">
      <c r="A157" s="243" t="s">
        <v>2957</v>
      </c>
      <c r="B157" s="247" t="s">
        <v>891</v>
      </c>
      <c r="C157" s="277" t="s">
        <v>250</v>
      </c>
      <c r="G157" s="243"/>
    </row>
    <row r="158" spans="1:7" x14ac:dyDescent="0.25">
      <c r="A158" s="243" t="s">
        <v>2958</v>
      </c>
      <c r="B158" s="247" t="s">
        <v>891</v>
      </c>
      <c r="C158" s="277" t="s">
        <v>250</v>
      </c>
      <c r="G158" s="243"/>
    </row>
    <row r="159" spans="1:7" x14ac:dyDescent="0.25">
      <c r="A159" s="243" t="s">
        <v>2959</v>
      </c>
      <c r="B159" s="247" t="s">
        <v>891</v>
      </c>
      <c r="C159" s="277" t="s">
        <v>250</v>
      </c>
      <c r="G159" s="243"/>
    </row>
    <row r="160" spans="1:7" x14ac:dyDescent="0.25">
      <c r="A160" s="243" t="s">
        <v>2960</v>
      </c>
      <c r="B160" s="247" t="s">
        <v>891</v>
      </c>
      <c r="C160" s="277" t="s">
        <v>250</v>
      </c>
      <c r="G160" s="243"/>
    </row>
    <row r="161" spans="1:7" x14ac:dyDescent="0.25">
      <c r="A161" s="243" t="s">
        <v>2961</v>
      </c>
      <c r="B161" s="247" t="s">
        <v>891</v>
      </c>
      <c r="C161" s="277" t="s">
        <v>250</v>
      </c>
      <c r="G161" s="243"/>
    </row>
    <row r="162" spans="1:7" x14ac:dyDescent="0.25">
      <c r="A162" s="243" t="s">
        <v>2962</v>
      </c>
      <c r="B162" s="247" t="s">
        <v>891</v>
      </c>
      <c r="C162" s="277" t="s">
        <v>250</v>
      </c>
      <c r="G162" s="243"/>
    </row>
    <row r="163" spans="1:7" x14ac:dyDescent="0.25">
      <c r="A163" s="243" t="s">
        <v>2963</v>
      </c>
      <c r="B163" s="247" t="s">
        <v>891</v>
      </c>
      <c r="C163" s="277" t="s">
        <v>250</v>
      </c>
      <c r="G163" s="243"/>
    </row>
    <row r="164" spans="1:7" x14ac:dyDescent="0.25">
      <c r="A164" s="243" t="s">
        <v>2964</v>
      </c>
      <c r="B164" s="247" t="s">
        <v>891</v>
      </c>
      <c r="C164" s="277" t="s">
        <v>250</v>
      </c>
      <c r="G164" s="243"/>
    </row>
    <row r="165" spans="1:7" x14ac:dyDescent="0.25">
      <c r="A165" s="243" t="s">
        <v>2965</v>
      </c>
      <c r="B165" s="247" t="s">
        <v>891</v>
      </c>
      <c r="C165" s="277" t="s">
        <v>250</v>
      </c>
      <c r="G165" s="243"/>
    </row>
    <row r="166" spans="1:7" x14ac:dyDescent="0.25">
      <c r="A166" s="243" t="s">
        <v>2966</v>
      </c>
      <c r="B166" s="247" t="s">
        <v>891</v>
      </c>
      <c r="C166" s="277" t="s">
        <v>250</v>
      </c>
      <c r="G166" s="243"/>
    </row>
    <row r="167" spans="1:7" x14ac:dyDescent="0.25">
      <c r="A167" s="243" t="s">
        <v>2967</v>
      </c>
      <c r="B167" s="247" t="s">
        <v>891</v>
      </c>
      <c r="C167" s="277" t="s">
        <v>250</v>
      </c>
      <c r="G167" s="243"/>
    </row>
    <row r="168" spans="1:7" x14ac:dyDescent="0.25">
      <c r="A168" s="243" t="s">
        <v>2968</v>
      </c>
      <c r="B168" s="247" t="s">
        <v>891</v>
      </c>
      <c r="C168" s="243" t="s">
        <v>250</v>
      </c>
      <c r="G168" s="243"/>
    </row>
    <row r="169" spans="1:7" x14ac:dyDescent="0.25">
      <c r="A169" s="239"/>
      <c r="B169" s="286" t="s">
        <v>903</v>
      </c>
      <c r="C169" s="239" t="s">
        <v>1466</v>
      </c>
      <c r="D169" s="239"/>
      <c r="E169" s="239"/>
      <c r="F169" s="287"/>
      <c r="G169" s="287"/>
    </row>
    <row r="170" spans="1:7" x14ac:dyDescent="0.25">
      <c r="A170" s="243" t="s">
        <v>2969</v>
      </c>
      <c r="B170" s="243" t="s">
        <v>905</v>
      </c>
      <c r="C170" s="277" t="s">
        <v>250</v>
      </c>
    </row>
    <row r="171" spans="1:7" x14ac:dyDescent="0.25">
      <c r="A171" s="243" t="s">
        <v>2970</v>
      </c>
      <c r="B171" s="243" t="s">
        <v>907</v>
      </c>
      <c r="C171" s="277" t="s">
        <v>250</v>
      </c>
    </row>
    <row r="172" spans="1:7" x14ac:dyDescent="0.25">
      <c r="A172" s="243" t="s">
        <v>2971</v>
      </c>
      <c r="B172" s="243" t="s">
        <v>313</v>
      </c>
      <c r="C172" s="277" t="s">
        <v>250</v>
      </c>
    </row>
    <row r="173" spans="1:7" x14ac:dyDescent="0.25">
      <c r="A173" s="243" t="s">
        <v>2972</v>
      </c>
      <c r="C173" s="277"/>
    </row>
    <row r="174" spans="1:7" x14ac:dyDescent="0.25">
      <c r="A174" s="243" t="s">
        <v>2973</v>
      </c>
      <c r="C174" s="277"/>
    </row>
    <row r="175" spans="1:7" x14ac:dyDescent="0.25">
      <c r="A175" s="243" t="s">
        <v>2974</v>
      </c>
      <c r="C175" s="277"/>
    </row>
    <row r="176" spans="1:7" x14ac:dyDescent="0.25">
      <c r="A176" s="243" t="s">
        <v>2975</v>
      </c>
      <c r="C176" s="277"/>
    </row>
    <row r="177" spans="1:7" x14ac:dyDescent="0.25">
      <c r="A177" s="239"/>
      <c r="B177" s="286" t="s">
        <v>915</v>
      </c>
      <c r="C177" s="239" t="s">
        <v>1466</v>
      </c>
      <c r="D177" s="239"/>
      <c r="E177" s="239"/>
      <c r="F177" s="287"/>
      <c r="G177" s="287"/>
    </row>
    <row r="178" spans="1:7" x14ac:dyDescent="0.25">
      <c r="A178" s="243" t="s">
        <v>2976</v>
      </c>
      <c r="B178" s="243" t="s">
        <v>917</v>
      </c>
      <c r="C178" s="277" t="s">
        <v>250</v>
      </c>
      <c r="D178" s="274"/>
      <c r="E178" s="274"/>
      <c r="F178" s="272"/>
      <c r="G178" s="265"/>
    </row>
    <row r="179" spans="1:7" x14ac:dyDescent="0.25">
      <c r="A179" s="243" t="s">
        <v>2977</v>
      </c>
      <c r="B179" s="243" t="s">
        <v>919</v>
      </c>
      <c r="C179" s="277" t="s">
        <v>250</v>
      </c>
      <c r="D179" s="274"/>
      <c r="E179" s="274"/>
      <c r="F179" s="272"/>
      <c r="G179" s="265"/>
    </row>
    <row r="180" spans="1:7" x14ac:dyDescent="0.25">
      <c r="A180" s="243" t="s">
        <v>2978</v>
      </c>
      <c r="B180" s="243" t="s">
        <v>313</v>
      </c>
      <c r="C180" s="277" t="s">
        <v>250</v>
      </c>
      <c r="D180" s="274"/>
      <c r="E180" s="274"/>
      <c r="F180" s="272"/>
      <c r="G180" s="265"/>
    </row>
    <row r="181" spans="1:7" x14ac:dyDescent="0.25">
      <c r="A181" s="243" t="s">
        <v>2979</v>
      </c>
      <c r="C181" s="277"/>
      <c r="D181" s="274"/>
      <c r="E181" s="274"/>
      <c r="F181" s="272"/>
      <c r="G181" s="265"/>
    </row>
    <row r="182" spans="1:7" x14ac:dyDescent="0.25">
      <c r="A182" s="243" t="s">
        <v>2980</v>
      </c>
      <c r="C182" s="277"/>
      <c r="D182" s="274"/>
      <c r="E182" s="274"/>
      <c r="F182" s="272"/>
      <c r="G182" s="265"/>
    </row>
    <row r="183" spans="1:7" x14ac:dyDescent="0.25">
      <c r="A183" s="243" t="s">
        <v>2981</v>
      </c>
      <c r="C183" s="277"/>
      <c r="D183" s="274"/>
      <c r="E183" s="274"/>
      <c r="F183" s="272"/>
      <c r="G183" s="265"/>
    </row>
    <row r="184" spans="1:7" x14ac:dyDescent="0.25">
      <c r="A184" s="243" t="s">
        <v>2982</v>
      </c>
      <c r="C184" s="277"/>
      <c r="D184" s="274"/>
      <c r="E184" s="274"/>
      <c r="F184" s="272"/>
      <c r="G184" s="265"/>
    </row>
    <row r="185" spans="1:7" x14ac:dyDescent="0.25">
      <c r="A185" s="243" t="s">
        <v>2983</v>
      </c>
      <c r="C185" s="277"/>
      <c r="D185" s="274"/>
      <c r="E185" s="274"/>
      <c r="F185" s="272"/>
      <c r="G185" s="265"/>
    </row>
    <row r="186" spans="1:7" x14ac:dyDescent="0.25">
      <c r="A186" s="243" t="s">
        <v>2984</v>
      </c>
      <c r="C186" s="277"/>
      <c r="D186" s="274"/>
      <c r="E186" s="274"/>
      <c r="F186" s="272"/>
      <c r="G186" s="265"/>
    </row>
    <row r="187" spans="1:7" x14ac:dyDescent="0.25">
      <c r="A187" s="239"/>
      <c r="B187" s="286" t="s">
        <v>1593</v>
      </c>
      <c r="C187" s="239" t="s">
        <v>279</v>
      </c>
      <c r="D187" s="239"/>
      <c r="E187" s="239"/>
      <c r="F187" s="239" t="s">
        <v>1466</v>
      </c>
      <c r="G187" s="287"/>
    </row>
    <row r="188" spans="1:7" x14ac:dyDescent="0.25">
      <c r="A188" s="243" t="s">
        <v>2985</v>
      </c>
      <c r="B188" s="247" t="s">
        <v>1595</v>
      </c>
      <c r="C188" s="278" t="s">
        <v>250</v>
      </c>
      <c r="D188" s="274"/>
      <c r="E188" s="274"/>
      <c r="F188" s="281" t="s">
        <v>738</v>
      </c>
      <c r="G188" s="265"/>
    </row>
    <row r="189" spans="1:7" x14ac:dyDescent="0.25">
      <c r="A189" s="243" t="s">
        <v>2986</v>
      </c>
      <c r="B189" s="247" t="s">
        <v>1597</v>
      </c>
      <c r="C189" s="278" t="s">
        <v>250</v>
      </c>
      <c r="D189" s="274"/>
      <c r="E189" s="274"/>
      <c r="F189" s="281" t="s">
        <v>738</v>
      </c>
      <c r="G189" s="265"/>
    </row>
    <row r="190" spans="1:7" x14ac:dyDescent="0.25">
      <c r="A190" s="243" t="s">
        <v>2987</v>
      </c>
      <c r="B190" s="247" t="s">
        <v>1599</v>
      </c>
      <c r="C190" s="278" t="s">
        <v>250</v>
      </c>
      <c r="D190" s="274"/>
      <c r="E190" s="274"/>
      <c r="F190" s="281" t="s">
        <v>738</v>
      </c>
      <c r="G190" s="265"/>
    </row>
    <row r="191" spans="1:7" x14ac:dyDescent="0.25">
      <c r="A191" s="243" t="s">
        <v>2988</v>
      </c>
      <c r="B191" s="247" t="s">
        <v>1601</v>
      </c>
      <c r="C191" s="278" t="s">
        <v>250</v>
      </c>
      <c r="D191" s="274"/>
      <c r="E191" s="274"/>
      <c r="F191" s="281" t="s">
        <v>738</v>
      </c>
      <c r="G191" s="265"/>
    </row>
    <row r="192" spans="1:7" x14ac:dyDescent="0.25">
      <c r="A192" s="243" t="s">
        <v>2989</v>
      </c>
      <c r="B192" s="267" t="s">
        <v>315</v>
      </c>
      <c r="C192" s="280">
        <v>0</v>
      </c>
      <c r="D192" s="274"/>
      <c r="E192" s="274"/>
      <c r="F192" s="277">
        <v>0</v>
      </c>
      <c r="G192" s="265"/>
    </row>
    <row r="193" spans="1:7" x14ac:dyDescent="0.25">
      <c r="A193" s="243" t="s">
        <v>2990</v>
      </c>
      <c r="B193" s="269" t="s">
        <v>1604</v>
      </c>
      <c r="D193" s="274"/>
      <c r="E193" s="274"/>
      <c r="F193" s="281" t="s">
        <v>738</v>
      </c>
      <c r="G193" s="265"/>
    </row>
    <row r="194" spans="1:7" x14ac:dyDescent="0.25">
      <c r="A194" s="243" t="s">
        <v>2991</v>
      </c>
      <c r="B194" s="269" t="s">
        <v>1606</v>
      </c>
      <c r="D194" s="274"/>
      <c r="E194" s="274"/>
      <c r="F194" s="281" t="s">
        <v>738</v>
      </c>
      <c r="G194" s="265"/>
    </row>
    <row r="195" spans="1:7" x14ac:dyDescent="0.25">
      <c r="A195" s="243" t="s">
        <v>2992</v>
      </c>
      <c r="B195" s="269" t="s">
        <v>1608</v>
      </c>
      <c r="D195" s="274"/>
      <c r="E195" s="274"/>
      <c r="F195" s="281" t="s">
        <v>738</v>
      </c>
      <c r="G195" s="265"/>
    </row>
    <row r="196" spans="1:7" x14ac:dyDescent="0.25">
      <c r="A196" s="243" t="s">
        <v>2993</v>
      </c>
      <c r="B196" s="269" t="s">
        <v>1610</v>
      </c>
      <c r="D196" s="274"/>
      <c r="E196" s="274"/>
      <c r="F196" s="281" t="s">
        <v>738</v>
      </c>
      <c r="G196" s="265"/>
    </row>
    <row r="197" spans="1:7" x14ac:dyDescent="0.25">
      <c r="A197" s="243" t="s">
        <v>2994</v>
      </c>
      <c r="B197" s="269" t="s">
        <v>1612</v>
      </c>
      <c r="D197" s="274"/>
      <c r="E197" s="274"/>
      <c r="F197" s="281" t="s">
        <v>738</v>
      </c>
      <c r="G197" s="265"/>
    </row>
    <row r="198" spans="1:7" x14ac:dyDescent="0.25">
      <c r="A198" s="243" t="s">
        <v>2995</v>
      </c>
      <c r="B198" s="269" t="s">
        <v>1614</v>
      </c>
      <c r="D198" s="274"/>
      <c r="E198" s="274"/>
      <c r="F198" s="281" t="s">
        <v>738</v>
      </c>
      <c r="G198" s="265"/>
    </row>
    <row r="199" spans="1:7" x14ac:dyDescent="0.25">
      <c r="A199" s="243" t="s">
        <v>2996</v>
      </c>
      <c r="B199" s="269" t="s">
        <v>1616</v>
      </c>
      <c r="D199" s="274"/>
      <c r="E199" s="274"/>
      <c r="F199" s="281" t="s">
        <v>738</v>
      </c>
      <c r="G199" s="265"/>
    </row>
    <row r="200" spans="1:7" x14ac:dyDescent="0.25">
      <c r="A200" s="243" t="s">
        <v>2997</v>
      </c>
      <c r="B200" s="269"/>
      <c r="D200" s="274"/>
      <c r="E200" s="274"/>
      <c r="F200" s="266"/>
      <c r="G200" s="265"/>
    </row>
    <row r="201" spans="1:7" x14ac:dyDescent="0.25">
      <c r="A201" s="243" t="s">
        <v>2998</v>
      </c>
      <c r="B201" s="269"/>
      <c r="D201" s="274"/>
      <c r="E201" s="274"/>
      <c r="F201" s="266"/>
      <c r="G201" s="265"/>
    </row>
    <row r="202" spans="1:7" x14ac:dyDescent="0.25">
      <c r="A202" s="243" t="s">
        <v>2999</v>
      </c>
      <c r="B202" s="269"/>
      <c r="D202" s="274"/>
      <c r="E202" s="274"/>
      <c r="F202" s="266"/>
      <c r="G202" s="265"/>
    </row>
    <row r="203" spans="1:7" x14ac:dyDescent="0.25">
      <c r="A203" s="243" t="s">
        <v>3000</v>
      </c>
      <c r="B203" s="269"/>
      <c r="D203" s="274"/>
      <c r="E203" s="274"/>
      <c r="F203" s="266"/>
      <c r="G203" s="265"/>
    </row>
    <row r="204" spans="1:7" x14ac:dyDescent="0.25">
      <c r="A204" s="243" t="s">
        <v>3001</v>
      </c>
      <c r="B204" s="247"/>
      <c r="D204" s="274"/>
      <c r="E204" s="274"/>
      <c r="F204" s="266"/>
      <c r="G204" s="265"/>
    </row>
    <row r="205" spans="1:7" x14ac:dyDescent="0.25">
      <c r="A205" s="243" t="s">
        <v>3002</v>
      </c>
      <c r="B205" s="270"/>
      <c r="C205" s="270"/>
      <c r="D205" s="270"/>
      <c r="E205" s="270"/>
      <c r="F205" s="266"/>
      <c r="G205" s="265"/>
    </row>
    <row r="206" spans="1:7" x14ac:dyDescent="0.25">
      <c r="A206" s="239"/>
      <c r="B206" s="291" t="s">
        <v>1623</v>
      </c>
      <c r="C206" s="239" t="s">
        <v>1466</v>
      </c>
      <c r="D206" s="239"/>
      <c r="E206" s="239"/>
      <c r="F206" s="287"/>
      <c r="G206" s="287"/>
    </row>
    <row r="207" spans="1:7" x14ac:dyDescent="0.25">
      <c r="A207" s="243" t="s">
        <v>3003</v>
      </c>
      <c r="B207" s="243" t="s">
        <v>944</v>
      </c>
      <c r="C207" s="277" t="s">
        <v>250</v>
      </c>
      <c r="E207" s="242"/>
      <c r="F207" s="242"/>
    </row>
    <row r="208" spans="1:7" x14ac:dyDescent="0.25">
      <c r="A208" s="243" t="s">
        <v>3004</v>
      </c>
      <c r="B208" s="275" t="s">
        <v>946</v>
      </c>
      <c r="C208" s="276" t="s">
        <v>250</v>
      </c>
      <c r="E208" s="242"/>
      <c r="F208" s="242"/>
    </row>
    <row r="209" spans="1:7" x14ac:dyDescent="0.25">
      <c r="A209" s="243" t="s">
        <v>3005</v>
      </c>
      <c r="E209" s="242"/>
      <c r="F209" s="242"/>
    </row>
    <row r="210" spans="1:7" x14ac:dyDescent="0.25">
      <c r="A210" s="243" t="s">
        <v>3006</v>
      </c>
      <c r="E210" s="242"/>
      <c r="F210" s="242"/>
    </row>
    <row r="211" spans="1:7" x14ac:dyDescent="0.25">
      <c r="A211" s="243" t="s">
        <v>3007</v>
      </c>
      <c r="E211" s="242"/>
      <c r="F211" s="242"/>
    </row>
    <row r="212" spans="1:7" x14ac:dyDescent="0.25">
      <c r="A212" s="239"/>
      <c r="B212" s="286" t="s">
        <v>1629</v>
      </c>
      <c r="C212" s="239" t="s">
        <v>1466</v>
      </c>
      <c r="D212" s="239"/>
      <c r="E212" s="239"/>
      <c r="F212" s="287"/>
      <c r="G212" s="287"/>
    </row>
    <row r="213" spans="1:7" x14ac:dyDescent="0.25">
      <c r="A213" s="243" t="s">
        <v>3008</v>
      </c>
      <c r="B213" s="243" t="s">
        <v>1631</v>
      </c>
      <c r="C213" s="277" t="s">
        <v>250</v>
      </c>
    </row>
    <row r="214" spans="1:7" x14ac:dyDescent="0.25">
      <c r="A214" s="243" t="s">
        <v>3009</v>
      </c>
    </row>
    <row r="215" spans="1:7" x14ac:dyDescent="0.25">
      <c r="A215" s="243" t="s">
        <v>3010</v>
      </c>
    </row>
    <row r="216" spans="1:7" x14ac:dyDescent="0.25">
      <c r="A216" s="243" t="s">
        <v>3011</v>
      </c>
    </row>
    <row r="217" spans="1:7" x14ac:dyDescent="0.25">
      <c r="A217" s="243" t="s">
        <v>3012</v>
      </c>
    </row>
    <row r="218" spans="1:7" x14ac:dyDescent="0.25">
      <c r="A218" s="243" t="s">
        <v>3013</v>
      </c>
    </row>
    <row r="219" spans="1:7" x14ac:dyDescent="0.25">
      <c r="A219" s="243" t="s">
        <v>3014</v>
      </c>
    </row>
  </sheetData>
  <mergeCells count="1">
    <mergeCell ref="B9:C9"/>
  </mergeCells>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headerFooter>
    <oddFooter>&amp;L_x000D_&amp;1#&amp;"Calibri"&amp;7&amp;K000000 Classification: PROTECTED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E35-D11F-440B-A089-2FADE2AF6DCA}">
  <sheetPr>
    <tabColor theme="4" tint="-0.249977111117893"/>
  </sheetPr>
  <dimension ref="A1:H33"/>
  <sheetViews>
    <sheetView zoomScale="80" zoomScaleNormal="80" workbookViewId="0">
      <selection activeCell="G38" sqref="G38"/>
    </sheetView>
  </sheetViews>
  <sheetFormatPr defaultColWidth="33.42578125" defaultRowHeight="15" x14ac:dyDescent="0.25"/>
  <cols>
    <col min="1" max="1" width="14.5703125" customWidth="1"/>
    <col min="2" max="2" width="58.7109375" customWidth="1"/>
    <col min="3" max="3" width="31.85546875" customWidth="1"/>
    <col min="8" max="8" width="11.42578125" customWidth="1"/>
  </cols>
  <sheetData>
    <row r="1" spans="1:8" x14ac:dyDescent="0.25">
      <c r="A1" s="413" t="s">
        <v>1925</v>
      </c>
      <c r="B1" s="413"/>
    </row>
    <row r="2" spans="1:8" ht="31.5" x14ac:dyDescent="0.25">
      <c r="A2" s="224" t="s">
        <v>3015</v>
      </c>
      <c r="B2" s="224"/>
      <c r="C2" s="242"/>
      <c r="D2" s="242"/>
      <c r="E2" s="242"/>
      <c r="F2" s="220" t="s">
        <v>3074</v>
      </c>
      <c r="G2" s="271"/>
    </row>
    <row r="3" spans="1:8" x14ac:dyDescent="0.25">
      <c r="A3" s="242"/>
      <c r="B3" s="242"/>
      <c r="C3" s="242"/>
      <c r="D3" s="242"/>
      <c r="E3" s="242"/>
      <c r="F3" s="242"/>
      <c r="G3" s="242"/>
    </row>
    <row r="4" spans="1:8" ht="15.75" thickBot="1" x14ac:dyDescent="0.3">
      <c r="A4" s="242"/>
      <c r="B4" s="242"/>
      <c r="C4" s="292"/>
      <c r="D4" s="242"/>
      <c r="E4" s="242"/>
      <c r="F4" s="242"/>
      <c r="G4" s="242"/>
    </row>
    <row r="5" spans="1:8" ht="48.6" customHeight="1" thickBot="1" x14ac:dyDescent="0.3">
      <c r="A5" s="259"/>
      <c r="B5" s="304" t="s">
        <v>237</v>
      </c>
      <c r="C5" s="293" t="s">
        <v>238</v>
      </c>
      <c r="D5" s="259"/>
      <c r="E5" s="414" t="s">
        <v>3016</v>
      </c>
      <c r="F5" s="415"/>
      <c r="G5" s="303" t="s">
        <v>3017</v>
      </c>
    </row>
    <row r="6" spans="1:8" ht="15.75" thickBot="1" x14ac:dyDescent="0.3">
      <c r="A6" s="243"/>
      <c r="B6" s="243"/>
      <c r="C6" s="243"/>
      <c r="D6" s="243"/>
      <c r="F6" s="296"/>
      <c r="G6" s="296"/>
    </row>
    <row r="7" spans="1:8" ht="18.75" x14ac:dyDescent="0.25">
      <c r="A7" s="260"/>
      <c r="B7" s="416" t="s">
        <v>3018</v>
      </c>
      <c r="C7" s="417"/>
      <c r="D7" s="243"/>
      <c r="E7" s="418" t="s">
        <v>3019</v>
      </c>
      <c r="F7" s="419"/>
      <c r="G7" s="419"/>
      <c r="H7" s="420"/>
    </row>
    <row r="8" spans="1:8" x14ac:dyDescent="0.25">
      <c r="A8" s="243"/>
      <c r="B8" s="421" t="s">
        <v>3020</v>
      </c>
      <c r="C8" s="422"/>
      <c r="D8" s="243"/>
      <c r="E8" s="423" t="s">
        <v>250</v>
      </c>
      <c r="F8" s="424"/>
      <c r="G8" s="424"/>
      <c r="H8" s="425"/>
    </row>
    <row r="9" spans="1:8" x14ac:dyDescent="0.25">
      <c r="A9" s="243"/>
      <c r="B9" s="421" t="s">
        <v>3021</v>
      </c>
      <c r="C9" s="422"/>
      <c r="D9" s="243"/>
      <c r="E9" s="423"/>
      <c r="F9" s="424"/>
      <c r="G9" s="424"/>
      <c r="H9" s="425"/>
    </row>
    <row r="10" spans="1:8" x14ac:dyDescent="0.25">
      <c r="A10" s="243"/>
      <c r="B10" s="429"/>
      <c r="C10" s="430"/>
      <c r="D10" s="243"/>
      <c r="E10" s="423"/>
      <c r="F10" s="424"/>
      <c r="G10" s="424"/>
      <c r="H10" s="425"/>
    </row>
    <row r="11" spans="1:8" ht="15.75" thickBot="1" x14ac:dyDescent="0.3">
      <c r="A11" s="243"/>
      <c r="B11" s="431"/>
      <c r="C11" s="432"/>
      <c r="D11" s="243"/>
      <c r="E11" s="423"/>
      <c r="F11" s="424"/>
      <c r="G11" s="424"/>
      <c r="H11" s="425"/>
    </row>
    <row r="12" spans="1:8" x14ac:dyDescent="0.25">
      <c r="A12" s="243"/>
      <c r="B12" s="297"/>
      <c r="C12" s="243"/>
      <c r="D12" s="243"/>
      <c r="E12" s="426"/>
      <c r="F12" s="427"/>
      <c r="G12" s="427"/>
      <c r="H12" s="428"/>
    </row>
    <row r="13" spans="1:8" ht="15.75" thickBot="1" x14ac:dyDescent="0.3">
      <c r="A13" s="243"/>
      <c r="B13" s="297"/>
      <c r="C13" s="243"/>
      <c r="D13" s="243"/>
      <c r="E13" s="408" t="s">
        <v>3022</v>
      </c>
      <c r="F13" s="409"/>
      <c r="G13" s="410" t="s">
        <v>3023</v>
      </c>
      <c r="H13" s="411"/>
    </row>
    <row r="14" spans="1:8" x14ac:dyDescent="0.25">
      <c r="A14" s="243"/>
      <c r="B14" s="297"/>
      <c r="C14" s="243"/>
      <c r="D14" s="243"/>
      <c r="E14" s="243"/>
      <c r="F14" s="243"/>
      <c r="G14" s="243"/>
    </row>
    <row r="15" spans="1:8" ht="18.75" x14ac:dyDescent="0.25">
      <c r="A15" s="244"/>
      <c r="B15" s="412" t="s">
        <v>3024</v>
      </c>
      <c r="C15" s="412"/>
      <c r="D15" s="412"/>
      <c r="E15" s="244"/>
      <c r="F15" s="244"/>
      <c r="G15" s="244"/>
      <c r="H15" s="244"/>
    </row>
    <row r="16" spans="1:8" x14ac:dyDescent="0.25">
      <c r="A16" s="239"/>
      <c r="B16" s="239" t="s">
        <v>3025</v>
      </c>
      <c r="C16" s="239" t="s">
        <v>279</v>
      </c>
      <c r="D16" s="239" t="s">
        <v>2069</v>
      </c>
      <c r="E16" s="239"/>
      <c r="F16" s="239" t="s">
        <v>3026</v>
      </c>
      <c r="G16" s="239" t="s">
        <v>3027</v>
      </c>
      <c r="H16" s="239"/>
    </row>
    <row r="17" spans="1:8" x14ac:dyDescent="0.25">
      <c r="A17" s="243" t="s">
        <v>3028</v>
      </c>
      <c r="B17" s="247" t="s">
        <v>3029</v>
      </c>
      <c r="C17" s="253" t="s">
        <v>250</v>
      </c>
      <c r="D17" s="253" t="s">
        <v>250</v>
      </c>
      <c r="F17" s="281" t="s">
        <v>738</v>
      </c>
      <c r="G17" s="281" t="s">
        <v>738</v>
      </c>
    </row>
    <row r="18" spans="1:8" x14ac:dyDescent="0.25">
      <c r="A18" s="247" t="s">
        <v>3030</v>
      </c>
      <c r="B18" s="246"/>
      <c r="C18" s="247"/>
      <c r="D18" s="247"/>
      <c r="F18" s="247"/>
      <c r="G18" s="247"/>
    </row>
    <row r="19" spans="1:8" x14ac:dyDescent="0.25">
      <c r="A19" s="247" t="s">
        <v>3031</v>
      </c>
      <c r="B19" s="247"/>
      <c r="C19" s="247"/>
      <c r="D19" s="247"/>
      <c r="F19" s="247"/>
      <c r="G19" s="247"/>
    </row>
    <row r="20" spans="1:8" ht="18.75" x14ac:dyDescent="0.25">
      <c r="A20" s="244"/>
      <c r="B20" s="412" t="s">
        <v>3021</v>
      </c>
      <c r="C20" s="412"/>
      <c r="D20" s="412"/>
      <c r="E20" s="244"/>
      <c r="F20" s="244"/>
      <c r="G20" s="244"/>
      <c r="H20" s="244"/>
    </row>
    <row r="21" spans="1:8" x14ac:dyDescent="0.25">
      <c r="A21" s="239"/>
      <c r="B21" s="239" t="s">
        <v>3032</v>
      </c>
      <c r="C21" s="239" t="s">
        <v>3033</v>
      </c>
      <c r="D21" s="239" t="s">
        <v>3034</v>
      </c>
      <c r="E21" s="239" t="s">
        <v>3035</v>
      </c>
      <c r="F21" s="239" t="s">
        <v>3036</v>
      </c>
      <c r="G21" s="239" t="s">
        <v>3037</v>
      </c>
      <c r="H21" s="239" t="s">
        <v>3038</v>
      </c>
    </row>
    <row r="22" spans="1:8" ht="30" x14ac:dyDescent="0.25">
      <c r="A22" s="245"/>
      <c r="B22" s="298" t="s">
        <v>3039</v>
      </c>
      <c r="C22" s="298"/>
      <c r="D22" s="245"/>
      <c r="E22" s="245"/>
      <c r="F22" s="245"/>
      <c r="G22" s="245"/>
      <c r="H22" s="245"/>
    </row>
    <row r="23" spans="1:8" x14ac:dyDescent="0.25">
      <c r="A23" s="243" t="s">
        <v>3040</v>
      </c>
      <c r="B23" s="243" t="s">
        <v>3041</v>
      </c>
      <c r="C23" s="299" t="s">
        <v>250</v>
      </c>
      <c r="D23" s="299" t="s">
        <v>250</v>
      </c>
      <c r="E23" s="299" t="s">
        <v>250</v>
      </c>
      <c r="F23" s="299" t="s">
        <v>250</v>
      </c>
      <c r="G23" s="299" t="s">
        <v>250</v>
      </c>
      <c r="H23" s="295">
        <v>0</v>
      </c>
    </row>
    <row r="24" spans="1:8" x14ac:dyDescent="0.25">
      <c r="A24" s="243" t="s">
        <v>3042</v>
      </c>
      <c r="B24" s="243" t="s">
        <v>3043</v>
      </c>
      <c r="C24" s="299" t="s">
        <v>250</v>
      </c>
      <c r="D24" s="299" t="s">
        <v>250</v>
      </c>
      <c r="E24" s="299" t="s">
        <v>250</v>
      </c>
      <c r="F24" s="299" t="s">
        <v>250</v>
      </c>
      <c r="G24" s="299" t="s">
        <v>250</v>
      </c>
      <c r="H24" s="295">
        <v>0</v>
      </c>
    </row>
    <row r="25" spans="1:8" x14ac:dyDescent="0.25">
      <c r="A25" s="243" t="s">
        <v>3044</v>
      </c>
      <c r="B25" s="243" t="s">
        <v>657</v>
      </c>
      <c r="C25" s="299" t="s">
        <v>250</v>
      </c>
      <c r="D25" s="299" t="s">
        <v>250</v>
      </c>
      <c r="E25" s="299" t="s">
        <v>250</v>
      </c>
      <c r="F25" s="299" t="s">
        <v>250</v>
      </c>
      <c r="G25" s="299" t="s">
        <v>250</v>
      </c>
      <c r="H25" s="295">
        <v>0</v>
      </c>
    </row>
    <row r="26" spans="1:8" x14ac:dyDescent="0.25">
      <c r="A26" s="243" t="s">
        <v>3045</v>
      </c>
      <c r="B26" s="243" t="s">
        <v>3046</v>
      </c>
      <c r="C26" s="294">
        <v>0</v>
      </c>
      <c r="D26" s="294">
        <v>0</v>
      </c>
      <c r="E26" s="294">
        <v>0</v>
      </c>
      <c r="F26" s="294">
        <v>0</v>
      </c>
      <c r="G26" s="294">
        <v>0</v>
      </c>
      <c r="H26" s="294">
        <v>0</v>
      </c>
    </row>
    <row r="27" spans="1:8" x14ac:dyDescent="0.25">
      <c r="A27" s="243" t="s">
        <v>3047</v>
      </c>
      <c r="B27" s="285" t="s">
        <v>3048</v>
      </c>
      <c r="C27" s="299"/>
      <c r="D27" s="299"/>
      <c r="E27" s="299"/>
      <c r="F27" s="299"/>
      <c r="G27" s="299"/>
      <c r="H27" s="281">
        <v>0</v>
      </c>
    </row>
    <row r="28" spans="1:8" x14ac:dyDescent="0.25">
      <c r="A28" s="243" t="s">
        <v>3049</v>
      </c>
      <c r="B28" s="285" t="s">
        <v>3048</v>
      </c>
      <c r="C28" s="299"/>
      <c r="D28" s="299"/>
      <c r="E28" s="299"/>
      <c r="F28" s="299"/>
      <c r="G28" s="299"/>
      <c r="H28" s="295">
        <v>0</v>
      </c>
    </row>
    <row r="29" spans="1:8" x14ac:dyDescent="0.25">
      <c r="A29" s="243" t="s">
        <v>3050</v>
      </c>
      <c r="B29" s="285" t="s">
        <v>3048</v>
      </c>
      <c r="C29" s="299"/>
      <c r="D29" s="299"/>
      <c r="E29" s="299"/>
      <c r="F29" s="299"/>
      <c r="G29" s="299"/>
      <c r="H29" s="295">
        <v>0</v>
      </c>
    </row>
    <row r="30" spans="1:8" x14ac:dyDescent="0.25">
      <c r="A30" s="243" t="s">
        <v>3051</v>
      </c>
      <c r="B30" s="285" t="s">
        <v>3048</v>
      </c>
      <c r="C30" s="299"/>
      <c r="D30" s="299"/>
      <c r="E30" s="299"/>
      <c r="F30" s="299"/>
      <c r="G30" s="299"/>
      <c r="H30" s="295">
        <v>0</v>
      </c>
    </row>
    <row r="31" spans="1:8" x14ac:dyDescent="0.25">
      <c r="A31" s="243" t="s">
        <v>3052</v>
      </c>
      <c r="B31" s="285" t="s">
        <v>3048</v>
      </c>
      <c r="C31" s="300"/>
      <c r="D31" s="253"/>
      <c r="E31" s="253"/>
      <c r="F31" s="301"/>
      <c r="G31" s="302"/>
    </row>
    <row r="32" spans="1:8" x14ac:dyDescent="0.25">
      <c r="A32" s="243" t="s">
        <v>3053</v>
      </c>
      <c r="B32" s="285" t="s">
        <v>3048</v>
      </c>
      <c r="C32" s="278"/>
      <c r="D32" s="243"/>
      <c r="E32" s="243"/>
      <c r="F32" s="281"/>
      <c r="G32" s="261"/>
    </row>
    <row r="33" spans="1:7" x14ac:dyDescent="0.25">
      <c r="A33" s="243"/>
      <c r="B33" s="269"/>
      <c r="C33" s="278"/>
      <c r="D33" s="243"/>
      <c r="E33" s="243"/>
      <c r="F33" s="281"/>
      <c r="G33" s="261"/>
    </row>
  </sheetData>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headerFooter>
    <oddFooter>&amp;L_x000D_&amp;1#&amp;"Calibri"&amp;7&amp;K000000 Classification: PROTECTED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Normal="100" workbookViewId="0"/>
  </sheetViews>
  <sheetFormatPr defaultRowHeight="15" x14ac:dyDescent="0.25"/>
  <cols>
    <col min="2" max="6" width="12.42578125" customWidth="1"/>
    <col min="7" max="7" width="16.42578125" bestFit="1" customWidth="1"/>
    <col min="8" max="10" width="12.42578125" customWidth="1"/>
  </cols>
  <sheetData>
    <row r="1" spans="2:10" ht="15.75" thickBot="1" x14ac:dyDescent="0.3"/>
    <row r="2" spans="2:10" x14ac:dyDescent="0.25">
      <c r="B2" s="325"/>
      <c r="C2" s="326"/>
      <c r="D2" s="326"/>
      <c r="E2" s="326"/>
      <c r="F2" s="326"/>
      <c r="G2" s="326"/>
      <c r="H2" s="326"/>
      <c r="I2" s="326"/>
      <c r="J2" s="327"/>
    </row>
    <row r="3" spans="2:10" x14ac:dyDescent="0.25">
      <c r="B3" s="328"/>
      <c r="C3" s="2"/>
      <c r="D3" s="2"/>
      <c r="E3" s="2"/>
      <c r="F3" s="2"/>
      <c r="G3" s="2"/>
      <c r="H3" s="2"/>
      <c r="I3" s="2"/>
      <c r="J3" s="329"/>
    </row>
    <row r="4" spans="2:10" x14ac:dyDescent="0.25">
      <c r="B4" s="328"/>
      <c r="C4" s="2"/>
      <c r="D4" s="2"/>
      <c r="E4" s="2"/>
      <c r="F4" s="2"/>
      <c r="G4" s="2"/>
      <c r="H4" s="2"/>
      <c r="I4" s="2"/>
      <c r="J4" s="329"/>
    </row>
    <row r="5" spans="2:10" ht="31.5" x14ac:dyDescent="0.3">
      <c r="B5" s="328"/>
      <c r="C5" s="2"/>
      <c r="D5" s="2"/>
      <c r="E5" s="330"/>
      <c r="F5" s="331" t="s">
        <v>150</v>
      </c>
      <c r="G5" s="2"/>
      <c r="H5" s="2"/>
      <c r="I5" s="2"/>
      <c r="J5" s="329"/>
    </row>
    <row r="6" spans="2:10" ht="41.25" customHeight="1" x14ac:dyDescent="0.25">
      <c r="B6" s="328"/>
      <c r="C6" s="2"/>
      <c r="D6" s="400" t="s">
        <v>3065</v>
      </c>
      <c r="E6" s="400"/>
      <c r="F6" s="400"/>
      <c r="G6" s="400"/>
      <c r="H6" s="400"/>
      <c r="I6" s="2"/>
      <c r="J6" s="329"/>
    </row>
    <row r="7" spans="2:10" ht="26.25" x14ac:dyDescent="0.25">
      <c r="B7" s="328"/>
      <c r="C7" s="2"/>
      <c r="D7" s="2"/>
      <c r="E7" s="2"/>
      <c r="F7" s="333" t="s">
        <v>528</v>
      </c>
      <c r="G7" s="2"/>
      <c r="H7" s="2"/>
      <c r="I7" s="2"/>
      <c r="J7" s="329"/>
    </row>
    <row r="8" spans="2:10" ht="26.25" x14ac:dyDescent="0.25">
      <c r="B8" s="328"/>
      <c r="C8" s="2"/>
      <c r="D8" s="2"/>
      <c r="E8" s="2"/>
      <c r="F8" s="333" t="s">
        <v>2685</v>
      </c>
      <c r="G8" s="2"/>
      <c r="H8" s="2"/>
      <c r="I8" s="2"/>
      <c r="J8" s="329"/>
    </row>
    <row r="9" spans="2:10" ht="21" x14ac:dyDescent="0.35">
      <c r="B9" s="328"/>
      <c r="C9" s="2"/>
      <c r="D9" s="2"/>
      <c r="E9" s="405" t="s">
        <v>3123</v>
      </c>
      <c r="F9" s="405"/>
      <c r="G9" s="398">
        <v>45747</v>
      </c>
      <c r="H9" s="2"/>
      <c r="I9" s="2"/>
      <c r="J9" s="329"/>
    </row>
    <row r="10" spans="2:10" ht="21" x14ac:dyDescent="0.35">
      <c r="B10" s="328"/>
      <c r="C10" s="2"/>
      <c r="D10" s="2"/>
      <c r="E10" s="405" t="s">
        <v>3124</v>
      </c>
      <c r="F10" s="405"/>
      <c r="G10" s="398">
        <v>45747</v>
      </c>
      <c r="H10" s="2"/>
      <c r="I10" s="2"/>
      <c r="J10" s="329"/>
    </row>
    <row r="11" spans="2:10" ht="21" x14ac:dyDescent="0.25">
      <c r="B11" s="328"/>
      <c r="C11" s="2"/>
      <c r="D11" s="2"/>
      <c r="E11" s="2"/>
      <c r="F11" s="334"/>
      <c r="G11" s="2"/>
      <c r="H11" s="2"/>
      <c r="I11" s="2"/>
      <c r="J11" s="329"/>
    </row>
    <row r="12" spans="2:10" x14ac:dyDescent="0.25">
      <c r="B12" s="328"/>
      <c r="C12" s="2"/>
      <c r="D12" s="2"/>
      <c r="E12" s="2"/>
      <c r="F12" s="2"/>
      <c r="G12" s="2"/>
      <c r="H12" s="2"/>
      <c r="I12" s="2"/>
      <c r="J12" s="329"/>
    </row>
    <row r="13" spans="2:10" x14ac:dyDescent="0.25">
      <c r="B13" s="328"/>
      <c r="C13" s="2"/>
      <c r="D13" s="2"/>
      <c r="E13" s="2"/>
      <c r="F13" s="2"/>
      <c r="G13" s="2"/>
      <c r="H13" s="2"/>
      <c r="I13" s="2"/>
      <c r="J13" s="329"/>
    </row>
    <row r="14" spans="2:10" x14ac:dyDescent="0.25">
      <c r="B14" s="328"/>
      <c r="C14" s="2"/>
      <c r="D14" s="2"/>
      <c r="E14" s="2"/>
      <c r="F14" s="2"/>
      <c r="G14" s="2"/>
      <c r="H14" s="2"/>
      <c r="I14" s="2"/>
      <c r="J14" s="329"/>
    </row>
    <row r="15" spans="2:10" x14ac:dyDescent="0.25">
      <c r="B15" s="328"/>
      <c r="C15" s="2"/>
      <c r="D15" s="2"/>
      <c r="E15" s="2"/>
      <c r="F15" s="2"/>
      <c r="G15" s="2"/>
      <c r="H15" s="2"/>
      <c r="I15" s="2"/>
      <c r="J15" s="329"/>
    </row>
    <row r="16" spans="2:10" x14ac:dyDescent="0.25">
      <c r="B16" s="328"/>
      <c r="C16" s="2"/>
      <c r="D16" s="2"/>
      <c r="E16" s="2"/>
      <c r="F16" s="2"/>
      <c r="G16" s="2"/>
      <c r="H16" s="2"/>
      <c r="I16" s="2"/>
      <c r="J16" s="329"/>
    </row>
    <row r="17" spans="2:10" x14ac:dyDescent="0.25">
      <c r="B17" s="328"/>
      <c r="C17" s="2"/>
      <c r="D17" s="2"/>
      <c r="E17" s="2"/>
      <c r="F17" s="2"/>
      <c r="G17" s="2"/>
      <c r="H17" s="2"/>
      <c r="I17" s="2"/>
      <c r="J17" s="329"/>
    </row>
    <row r="18" spans="2:10" x14ac:dyDescent="0.25">
      <c r="B18" s="328"/>
      <c r="C18" s="2"/>
      <c r="D18" s="2"/>
      <c r="E18" s="2"/>
      <c r="F18" s="2"/>
      <c r="G18" s="2"/>
      <c r="H18" s="2"/>
      <c r="I18" s="2"/>
      <c r="J18" s="329"/>
    </row>
    <row r="19" spans="2:10" x14ac:dyDescent="0.25">
      <c r="B19" s="328"/>
      <c r="C19" s="2"/>
      <c r="D19" s="2"/>
      <c r="E19" s="2"/>
      <c r="F19" s="2"/>
      <c r="G19" s="2"/>
      <c r="H19" s="2"/>
      <c r="I19" s="2"/>
      <c r="J19" s="329"/>
    </row>
    <row r="20" spans="2:10" x14ac:dyDescent="0.25">
      <c r="B20" s="328"/>
      <c r="C20" s="2"/>
      <c r="D20" s="2"/>
      <c r="E20" s="2"/>
      <c r="F20" s="2"/>
      <c r="G20" s="2"/>
      <c r="H20" s="2"/>
      <c r="I20" s="2"/>
      <c r="J20" s="329"/>
    </row>
    <row r="21" spans="2:10" x14ac:dyDescent="0.25">
      <c r="B21" s="328"/>
      <c r="C21" s="2"/>
      <c r="D21" s="2"/>
      <c r="E21" s="2"/>
      <c r="F21" s="2"/>
      <c r="G21" s="2"/>
      <c r="H21" s="2"/>
      <c r="I21" s="2"/>
      <c r="J21" s="329"/>
    </row>
    <row r="22" spans="2:10" x14ac:dyDescent="0.25">
      <c r="B22" s="328"/>
      <c r="C22" s="2"/>
      <c r="D22" s="2"/>
      <c r="E22" s="2"/>
      <c r="F22" s="335" t="s">
        <v>151</v>
      </c>
      <c r="G22" s="2"/>
      <c r="H22" s="2"/>
      <c r="I22" s="2"/>
      <c r="J22" s="329"/>
    </row>
    <row r="23" spans="2:10" x14ac:dyDescent="0.25">
      <c r="B23" s="328"/>
      <c r="C23" s="2"/>
      <c r="D23" s="2"/>
      <c r="E23" s="2"/>
      <c r="F23" s="336"/>
      <c r="G23" s="2"/>
      <c r="H23" s="2"/>
      <c r="I23" s="2"/>
      <c r="J23" s="329"/>
    </row>
    <row r="24" spans="2:10" x14ac:dyDescent="0.25">
      <c r="B24" s="328"/>
      <c r="C24" s="2"/>
      <c r="D24" s="403" t="s">
        <v>152</v>
      </c>
      <c r="E24" s="404" t="s">
        <v>153</v>
      </c>
      <c r="F24" s="404"/>
      <c r="G24" s="404"/>
      <c r="H24" s="404"/>
      <c r="I24" s="2"/>
      <c r="J24" s="329"/>
    </row>
    <row r="25" spans="2:10" x14ac:dyDescent="0.25">
      <c r="B25" s="328"/>
      <c r="C25" s="2"/>
      <c r="D25" s="2"/>
      <c r="H25" s="2"/>
      <c r="I25" s="2"/>
      <c r="J25" s="329"/>
    </row>
    <row r="26" spans="2:10" x14ac:dyDescent="0.25">
      <c r="B26" s="328"/>
      <c r="C26" s="2"/>
      <c r="D26" s="403" t="s">
        <v>154</v>
      </c>
      <c r="E26" s="404"/>
      <c r="F26" s="404"/>
      <c r="G26" s="404"/>
      <c r="H26" s="404"/>
      <c r="I26" s="2"/>
      <c r="J26" s="329"/>
    </row>
    <row r="27" spans="2:10" x14ac:dyDescent="0.25">
      <c r="B27" s="328"/>
      <c r="C27" s="2"/>
      <c r="D27" s="319"/>
      <c r="E27" s="319"/>
      <c r="F27" s="319"/>
      <c r="G27" s="319"/>
      <c r="H27" s="319"/>
      <c r="I27" s="2"/>
      <c r="J27" s="329"/>
    </row>
    <row r="28" spans="2:10" x14ac:dyDescent="0.25">
      <c r="B28" s="328"/>
      <c r="C28" s="2"/>
      <c r="D28" s="403" t="s">
        <v>155</v>
      </c>
      <c r="E28" s="404" t="s">
        <v>153</v>
      </c>
      <c r="F28" s="404"/>
      <c r="G28" s="404"/>
      <c r="H28" s="404"/>
      <c r="I28" s="2"/>
      <c r="J28" s="329"/>
    </row>
    <row r="29" spans="2:10" x14ac:dyDescent="0.25">
      <c r="B29" s="328"/>
      <c r="C29" s="2"/>
      <c r="D29" s="319"/>
      <c r="E29" s="319"/>
      <c r="F29" s="319"/>
      <c r="G29" s="319"/>
      <c r="H29" s="319"/>
      <c r="I29" s="2"/>
      <c r="J29" s="329"/>
    </row>
    <row r="30" spans="2:10" x14ac:dyDescent="0.25">
      <c r="B30" s="328"/>
      <c r="C30" s="2"/>
      <c r="D30" s="403" t="s">
        <v>156</v>
      </c>
      <c r="E30" s="404" t="s">
        <v>153</v>
      </c>
      <c r="F30" s="404"/>
      <c r="G30" s="404"/>
      <c r="H30" s="404"/>
      <c r="I30" s="2"/>
      <c r="J30" s="329"/>
    </row>
    <row r="31" spans="2:10" x14ac:dyDescent="0.25">
      <c r="B31" s="328"/>
      <c r="C31" s="2"/>
      <c r="D31" s="319"/>
      <c r="E31" s="319"/>
      <c r="F31" s="319"/>
      <c r="G31" s="319"/>
      <c r="H31" s="319"/>
      <c r="I31" s="2"/>
      <c r="J31" s="329"/>
    </row>
    <row r="32" spans="2:10" x14ac:dyDescent="0.25">
      <c r="B32" s="328"/>
      <c r="C32" s="2"/>
      <c r="D32" s="403" t="s">
        <v>157</v>
      </c>
      <c r="E32" s="404" t="s">
        <v>153</v>
      </c>
      <c r="F32" s="404"/>
      <c r="G32" s="404"/>
      <c r="H32" s="404"/>
      <c r="I32" s="2"/>
      <c r="J32" s="329"/>
    </row>
    <row r="33" spans="2:10" x14ac:dyDescent="0.25">
      <c r="B33" s="328"/>
      <c r="C33" s="2"/>
      <c r="I33" s="2"/>
      <c r="J33" s="329"/>
    </row>
    <row r="34" spans="2:10" x14ac:dyDescent="0.25">
      <c r="B34" s="328"/>
      <c r="C34" s="2"/>
      <c r="D34" s="403" t="s">
        <v>158</v>
      </c>
      <c r="E34" s="404" t="s">
        <v>153</v>
      </c>
      <c r="F34" s="404"/>
      <c r="G34" s="404"/>
      <c r="H34" s="404"/>
      <c r="I34" s="2"/>
      <c r="J34" s="329"/>
    </row>
    <row r="35" spans="2:10" x14ac:dyDescent="0.25">
      <c r="B35" s="328"/>
      <c r="C35" s="2"/>
      <c r="D35" s="2"/>
      <c r="E35" s="2"/>
      <c r="F35" s="2"/>
      <c r="G35" s="2"/>
      <c r="H35" s="2"/>
      <c r="I35" s="2"/>
      <c r="J35" s="329"/>
    </row>
    <row r="36" spans="2:10" x14ac:dyDescent="0.25">
      <c r="B36" s="328"/>
      <c r="C36" s="2"/>
      <c r="D36" s="401" t="s">
        <v>159</v>
      </c>
      <c r="E36" s="402"/>
      <c r="F36" s="402"/>
      <c r="G36" s="402"/>
      <c r="H36" s="402"/>
      <c r="I36" s="2"/>
      <c r="J36" s="329"/>
    </row>
    <row r="37" spans="2:10" x14ac:dyDescent="0.25">
      <c r="B37" s="328"/>
      <c r="C37" s="2"/>
      <c r="D37" s="2"/>
      <c r="E37" s="2"/>
      <c r="F37" s="336"/>
      <c r="G37" s="2"/>
      <c r="H37" s="2"/>
      <c r="I37" s="2"/>
      <c r="J37" s="329"/>
    </row>
    <row r="38" spans="2:10" x14ac:dyDescent="0.25">
      <c r="B38" s="328"/>
      <c r="C38" s="2"/>
      <c r="D38" s="401" t="s">
        <v>160</v>
      </c>
      <c r="E38" s="402"/>
      <c r="F38" s="402"/>
      <c r="G38" s="402"/>
      <c r="H38" s="402"/>
      <c r="I38" s="2"/>
      <c r="J38" s="329"/>
    </row>
    <row r="39" spans="2:10" x14ac:dyDescent="0.25">
      <c r="B39" s="328"/>
      <c r="C39" s="2"/>
      <c r="I39" s="2"/>
      <c r="J39" s="329"/>
    </row>
    <row r="40" spans="2:10" x14ac:dyDescent="0.25">
      <c r="B40" s="328"/>
      <c r="C40" s="2"/>
      <c r="D40" s="401" t="s">
        <v>161</v>
      </c>
      <c r="E40" s="402" t="s">
        <v>153</v>
      </c>
      <c r="F40" s="402"/>
      <c r="G40" s="402"/>
      <c r="H40" s="402"/>
      <c r="I40" s="2"/>
      <c r="J40" s="329"/>
    </row>
    <row r="41" spans="2:10" x14ac:dyDescent="0.25">
      <c r="B41" s="328"/>
      <c r="C41" s="2"/>
      <c r="D41" s="2"/>
      <c r="E41" s="319"/>
      <c r="F41" s="319"/>
      <c r="G41" s="319"/>
      <c r="H41" s="319"/>
      <c r="I41" s="2"/>
      <c r="J41" s="329"/>
    </row>
    <row r="42" spans="2:10" x14ac:dyDescent="0.25">
      <c r="B42" s="328"/>
      <c r="C42" s="2"/>
      <c r="D42" s="401" t="s">
        <v>162</v>
      </c>
      <c r="E42" s="402"/>
      <c r="F42" s="402"/>
      <c r="G42" s="402"/>
      <c r="H42" s="402"/>
      <c r="I42" s="2"/>
      <c r="J42" s="329"/>
    </row>
    <row r="43" spans="2:10" ht="15.75" thickBot="1" x14ac:dyDescent="0.3">
      <c r="B43" s="337"/>
      <c r="C43" s="338"/>
      <c r="D43" s="338"/>
      <c r="E43" s="338"/>
      <c r="F43" s="338"/>
      <c r="G43" s="338"/>
      <c r="H43" s="338"/>
      <c r="I43" s="338"/>
      <c r="J43" s="339"/>
    </row>
  </sheetData>
  <mergeCells count="13">
    <mergeCell ref="D6:H6"/>
    <mergeCell ref="D42:H42"/>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oddFooter>&amp;L_x000D_&amp;1#&amp;"Calibri"&amp;7&amp;K000000 Classification: PROTECTED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93"/>
  <sheetViews>
    <sheetView zoomScale="80" zoomScaleNormal="80" workbookViewId="0">
      <selection activeCell="E21" sqref="E21"/>
    </sheetView>
  </sheetViews>
  <sheetFormatPr defaultColWidth="8.85546875" defaultRowHeight="15" x14ac:dyDescent="0.25"/>
  <cols>
    <col min="2" max="10" width="28" customWidth="1"/>
  </cols>
  <sheetData>
    <row r="1" spans="1:14" ht="15.75" thickBot="1" x14ac:dyDescent="0.3">
      <c r="A1" s="3"/>
    </row>
    <row r="2" spans="1:14" x14ac:dyDescent="0.25">
      <c r="B2" s="325"/>
      <c r="C2" s="326"/>
      <c r="D2" s="326"/>
      <c r="E2" s="326"/>
      <c r="F2" s="326"/>
      <c r="G2" s="326"/>
      <c r="H2" s="326"/>
      <c r="I2" s="326"/>
      <c r="J2" s="327"/>
    </row>
    <row r="3" spans="1:14" x14ac:dyDescent="0.25">
      <c r="B3" s="328"/>
      <c r="C3" s="2"/>
      <c r="D3" s="2"/>
      <c r="E3" s="2"/>
      <c r="F3" s="2"/>
      <c r="G3" s="2"/>
      <c r="H3" s="2"/>
      <c r="I3" s="2"/>
      <c r="J3" s="329"/>
    </row>
    <row r="4" spans="1:14" x14ac:dyDescent="0.25">
      <c r="B4" s="328"/>
      <c r="C4" s="2"/>
      <c r="D4" s="2"/>
      <c r="E4" s="2"/>
      <c r="F4" s="2"/>
      <c r="G4" s="2"/>
      <c r="H4" s="2"/>
      <c r="I4" s="2"/>
      <c r="J4" s="329"/>
    </row>
    <row r="5" spans="1:14" ht="31.5" x14ac:dyDescent="0.25">
      <c r="B5" s="328"/>
      <c r="C5" s="2"/>
      <c r="D5" s="2"/>
      <c r="E5" s="331"/>
      <c r="F5" s="331" t="s">
        <v>163</v>
      </c>
      <c r="G5" s="331"/>
      <c r="I5" s="331"/>
      <c r="J5" s="329"/>
    </row>
    <row r="6" spans="1:14" x14ac:dyDescent="0.25">
      <c r="B6" s="328"/>
      <c r="C6" s="2"/>
      <c r="D6" s="2"/>
      <c r="E6" s="332"/>
      <c r="F6" s="332"/>
      <c r="G6" s="332"/>
      <c r="I6" s="332"/>
      <c r="J6" s="329"/>
    </row>
    <row r="7" spans="1:14" ht="26.25" x14ac:dyDescent="0.25">
      <c r="B7" s="328"/>
      <c r="C7" s="2"/>
      <c r="D7" s="2"/>
      <c r="E7" s="333"/>
      <c r="F7" s="333" t="s">
        <v>164</v>
      </c>
      <c r="G7" s="333"/>
      <c r="I7" s="333"/>
      <c r="J7" s="329"/>
    </row>
    <row r="8" spans="1:14" ht="26.25" x14ac:dyDescent="0.25">
      <c r="B8" s="328"/>
      <c r="C8" s="2"/>
      <c r="D8" s="2"/>
      <c r="E8" s="2"/>
      <c r="F8" s="333"/>
      <c r="G8" s="333"/>
      <c r="H8" s="333"/>
      <c r="I8" s="333"/>
      <c r="J8" s="329"/>
    </row>
    <row r="9" spans="1:14" x14ac:dyDescent="0.25">
      <c r="B9" s="328"/>
      <c r="C9" t="s">
        <v>165</v>
      </c>
      <c r="D9" s="2"/>
      <c r="E9" s="2"/>
      <c r="F9" s="2"/>
      <c r="G9" s="2"/>
      <c r="H9" s="2"/>
      <c r="I9" s="2"/>
      <c r="J9" s="329"/>
      <c r="N9" s="2"/>
    </row>
    <row r="10" spans="1:14" x14ac:dyDescent="0.25">
      <c r="B10" s="328"/>
      <c r="C10" t="s">
        <v>3066</v>
      </c>
      <c r="F10" s="2"/>
      <c r="G10" s="2"/>
      <c r="H10" s="2"/>
      <c r="I10" s="2"/>
      <c r="J10" s="329"/>
      <c r="N10" s="2"/>
    </row>
    <row r="11" spans="1:14" x14ac:dyDescent="0.25">
      <c r="B11" s="328"/>
      <c r="C11" t="s">
        <v>166</v>
      </c>
      <c r="D11" s="2"/>
      <c r="E11" s="2"/>
      <c r="F11" s="2"/>
      <c r="G11" s="2"/>
      <c r="H11" s="2"/>
      <c r="I11" s="2"/>
      <c r="J11" s="329"/>
    </row>
    <row r="12" spans="1:14" x14ac:dyDescent="0.25">
      <c r="B12" s="328"/>
      <c r="D12" t="s">
        <v>167</v>
      </c>
      <c r="E12" s="2"/>
      <c r="F12" s="2"/>
      <c r="G12" s="2"/>
      <c r="H12" s="2"/>
      <c r="I12" s="2"/>
      <c r="J12" s="329"/>
    </row>
    <row r="13" spans="1:14" x14ac:dyDescent="0.25">
      <c r="B13" s="328"/>
      <c r="D13" t="s">
        <v>168</v>
      </c>
      <c r="E13" s="2"/>
      <c r="F13" s="2"/>
      <c r="G13" s="2"/>
      <c r="H13" s="2"/>
      <c r="I13" s="2"/>
      <c r="J13" s="329"/>
    </row>
    <row r="14" spans="1:14" x14ac:dyDescent="0.25">
      <c r="B14" s="328"/>
      <c r="D14" t="s">
        <v>169</v>
      </c>
      <c r="E14" s="2"/>
      <c r="F14" s="2"/>
      <c r="G14" s="2"/>
      <c r="H14" s="2"/>
      <c r="I14" s="2"/>
      <c r="J14" s="329"/>
    </row>
    <row r="15" spans="1:14" x14ac:dyDescent="0.25">
      <c r="B15" s="328"/>
      <c r="D15" t="s">
        <v>170</v>
      </c>
      <c r="E15" s="2"/>
      <c r="F15" s="2"/>
      <c r="G15" s="2"/>
      <c r="H15" s="2"/>
      <c r="I15" s="2"/>
      <c r="J15" s="329"/>
    </row>
    <row r="16" spans="1:14" x14ac:dyDescent="0.25">
      <c r="B16" s="340"/>
      <c r="D16" t="s">
        <v>171</v>
      </c>
      <c r="E16" s="2"/>
      <c r="J16" s="341"/>
    </row>
    <row r="17" spans="2:14" x14ac:dyDescent="0.25">
      <c r="B17" s="340"/>
      <c r="D17" t="s">
        <v>2729</v>
      </c>
      <c r="E17" s="2"/>
      <c r="J17" s="341"/>
    </row>
    <row r="18" spans="2:14" x14ac:dyDescent="0.25">
      <c r="B18" s="328"/>
      <c r="C18" t="s">
        <v>172</v>
      </c>
      <c r="F18" s="336"/>
      <c r="G18" s="336"/>
      <c r="H18" s="336"/>
      <c r="I18" s="336"/>
      <c r="J18" s="329"/>
    </row>
    <row r="19" spans="2:14" x14ac:dyDescent="0.25">
      <c r="B19" s="328"/>
      <c r="C19" t="s">
        <v>173</v>
      </c>
      <c r="E19" s="2"/>
      <c r="F19" s="336"/>
      <c r="G19" s="336"/>
      <c r="H19" s="336"/>
      <c r="I19" s="336"/>
      <c r="J19" s="329"/>
    </row>
    <row r="20" spans="2:14" x14ac:dyDescent="0.25">
      <c r="B20" s="328"/>
      <c r="C20" t="s">
        <v>174</v>
      </c>
      <c r="E20" s="2"/>
      <c r="F20" s="336"/>
      <c r="G20" s="336"/>
      <c r="H20" s="336"/>
      <c r="I20" s="336"/>
      <c r="J20" s="329"/>
      <c r="N20" s="2"/>
    </row>
    <row r="21" spans="2:14" x14ac:dyDescent="0.25">
      <c r="B21" s="328"/>
      <c r="D21" t="s">
        <v>175</v>
      </c>
      <c r="E21" s="2"/>
      <c r="F21" s="335"/>
      <c r="G21" s="335"/>
      <c r="H21" s="335"/>
      <c r="I21" s="335"/>
      <c r="J21" s="329"/>
    </row>
    <row r="22" spans="2:14" x14ac:dyDescent="0.25">
      <c r="B22" s="328"/>
      <c r="D22" t="s">
        <v>176</v>
      </c>
      <c r="E22" s="2"/>
      <c r="F22" s="335"/>
      <c r="G22" s="335"/>
      <c r="H22" s="335"/>
      <c r="I22" s="335"/>
      <c r="J22" s="329"/>
    </row>
    <row r="23" spans="2:14" x14ac:dyDescent="0.25">
      <c r="B23" s="328"/>
      <c r="C23" t="s">
        <v>177</v>
      </c>
      <c r="D23" s="2"/>
      <c r="E23" s="2"/>
      <c r="F23" s="335"/>
      <c r="G23" s="335"/>
      <c r="H23" s="335"/>
      <c r="I23" s="335"/>
      <c r="J23" s="329"/>
    </row>
    <row r="24" spans="2:14" x14ac:dyDescent="0.25">
      <c r="B24" s="328"/>
      <c r="D24" t="s">
        <v>178</v>
      </c>
      <c r="F24" s="335"/>
      <c r="G24" s="335"/>
      <c r="H24" s="335"/>
      <c r="I24" s="335"/>
      <c r="J24" s="329"/>
    </row>
    <row r="25" spans="2:14" ht="15" customHeight="1" x14ac:dyDescent="0.25">
      <c r="B25" s="328"/>
      <c r="C25" t="s">
        <v>179</v>
      </c>
      <c r="F25" s="335"/>
      <c r="G25" s="335"/>
      <c r="H25" s="335"/>
      <c r="I25" s="335"/>
      <c r="J25" s="329"/>
    </row>
    <row r="26" spans="2:14" ht="14.45" customHeight="1" x14ac:dyDescent="0.25">
      <c r="B26" s="328"/>
      <c r="C26" s="364" t="s">
        <v>180</v>
      </c>
      <c r="D26" s="364"/>
      <c r="E26" s="364"/>
      <c r="F26" s="364"/>
      <c r="G26" s="364"/>
      <c r="H26" s="364"/>
      <c r="I26" s="335"/>
      <c r="J26" s="329"/>
    </row>
    <row r="27" spans="2:14" ht="14.45" customHeight="1" x14ac:dyDescent="0.25">
      <c r="B27" s="328"/>
      <c r="C27" s="364"/>
      <c r="D27" s="364"/>
      <c r="E27" s="364"/>
      <c r="F27" s="364"/>
      <c r="G27" s="364"/>
      <c r="H27" s="364"/>
      <c r="I27" s="335"/>
      <c r="J27" s="329"/>
    </row>
    <row r="28" spans="2:14" ht="14.45" customHeight="1" x14ac:dyDescent="0.25">
      <c r="B28" s="328"/>
      <c r="C28" s="364" t="s">
        <v>181</v>
      </c>
      <c r="D28" s="364"/>
      <c r="E28" s="364"/>
      <c r="F28" s="364"/>
      <c r="G28" s="364"/>
      <c r="H28" s="364"/>
      <c r="I28" s="335"/>
      <c r="J28" s="329"/>
    </row>
    <row r="29" spans="2:14" ht="14.45" customHeight="1" x14ac:dyDescent="0.25">
      <c r="B29" s="328"/>
      <c r="C29" s="364"/>
      <c r="D29" s="364"/>
      <c r="E29" s="364"/>
      <c r="F29" s="364"/>
      <c r="G29" s="364"/>
      <c r="H29" s="364"/>
      <c r="I29" s="335"/>
      <c r="J29" s="329"/>
    </row>
    <row r="30" spans="2:14" ht="14.45" customHeight="1" x14ac:dyDescent="0.25">
      <c r="B30" s="328"/>
      <c r="C30" s="364" t="s">
        <v>182</v>
      </c>
      <c r="D30" s="364"/>
      <c r="E30" s="364"/>
      <c r="F30" s="364"/>
      <c r="G30" s="364"/>
      <c r="H30" s="364"/>
      <c r="I30" s="335"/>
      <c r="J30" s="329"/>
    </row>
    <row r="31" spans="2:14" x14ac:dyDescent="0.25">
      <c r="B31" s="328"/>
      <c r="C31" s="364"/>
      <c r="D31" s="364"/>
      <c r="E31" s="364"/>
      <c r="F31" s="364"/>
      <c r="G31" s="364"/>
      <c r="H31" s="364"/>
      <c r="I31" s="335"/>
      <c r="J31" s="329"/>
    </row>
    <row r="32" spans="2:14" x14ac:dyDescent="0.25">
      <c r="B32" s="328"/>
      <c r="C32" s="365" t="s">
        <v>2730</v>
      </c>
      <c r="D32" s="364"/>
      <c r="E32" s="364"/>
      <c r="F32" s="364"/>
      <c r="G32" s="364"/>
      <c r="H32" s="364"/>
      <c r="I32" s="335"/>
      <c r="J32" s="329"/>
    </row>
    <row r="33" spans="2:10" x14ac:dyDescent="0.25">
      <c r="B33" s="328"/>
      <c r="C33" t="s">
        <v>2731</v>
      </c>
      <c r="F33" s="335"/>
      <c r="G33" s="335"/>
      <c r="H33" s="335"/>
      <c r="I33" s="335"/>
      <c r="J33" s="329"/>
    </row>
    <row r="34" spans="2:10" x14ac:dyDescent="0.25">
      <c r="B34" s="328"/>
      <c r="D34" t="s">
        <v>183</v>
      </c>
      <c r="F34" s="335"/>
      <c r="G34" s="335"/>
      <c r="H34" s="335"/>
      <c r="I34" s="335"/>
      <c r="J34" s="329"/>
    </row>
    <row r="35" spans="2:10" x14ac:dyDescent="0.25">
      <c r="B35" s="328"/>
      <c r="D35" t="s">
        <v>184</v>
      </c>
      <c r="F35" s="335"/>
      <c r="G35" s="335"/>
      <c r="H35" s="335"/>
      <c r="I35" s="335"/>
      <c r="J35" s="329"/>
    </row>
    <row r="36" spans="2:10" x14ac:dyDescent="0.25">
      <c r="B36" s="328"/>
      <c r="D36" t="s">
        <v>185</v>
      </c>
      <c r="F36" s="335"/>
      <c r="G36" s="335"/>
      <c r="H36" s="335"/>
      <c r="I36" s="335"/>
      <c r="J36" s="329"/>
    </row>
    <row r="37" spans="2:10" x14ac:dyDescent="0.25">
      <c r="B37" s="328"/>
      <c r="F37" s="335"/>
      <c r="G37" s="335"/>
      <c r="H37" s="335"/>
      <c r="I37" s="335"/>
      <c r="J37" s="329"/>
    </row>
    <row r="38" spans="2:10" x14ac:dyDescent="0.25">
      <c r="B38" s="328"/>
      <c r="F38" s="335"/>
      <c r="G38" s="335"/>
      <c r="H38" s="335"/>
      <c r="I38" s="335"/>
      <c r="J38" s="329"/>
    </row>
    <row r="39" spans="2:10" x14ac:dyDescent="0.25">
      <c r="B39" s="328"/>
      <c r="F39" s="335"/>
      <c r="G39" s="335"/>
      <c r="H39" s="335"/>
      <c r="I39" s="335"/>
      <c r="J39" s="329"/>
    </row>
    <row r="40" spans="2:10" x14ac:dyDescent="0.25">
      <c r="B40" s="328"/>
      <c r="F40" s="335"/>
      <c r="G40" s="335"/>
      <c r="H40" s="335"/>
      <c r="I40" s="335"/>
      <c r="J40" s="329"/>
    </row>
    <row r="41" spans="2:10" ht="15.75" thickBot="1" x14ac:dyDescent="0.3">
      <c r="B41" s="337"/>
      <c r="C41" s="342"/>
      <c r="D41" s="342"/>
      <c r="E41" s="338"/>
      <c r="F41" s="338"/>
      <c r="G41" s="338"/>
      <c r="H41" s="338"/>
      <c r="I41" s="338"/>
      <c r="J41" s="339"/>
    </row>
    <row r="42" spans="2:10" ht="15.75" thickBot="1" x14ac:dyDescent="0.3"/>
    <row r="43" spans="2:10" x14ac:dyDescent="0.25">
      <c r="B43" s="325"/>
      <c r="C43" s="326"/>
      <c r="D43" s="326"/>
      <c r="E43" s="326"/>
      <c r="F43" s="326"/>
      <c r="G43" s="326"/>
      <c r="H43" s="326"/>
      <c r="I43" s="326"/>
      <c r="J43" s="327"/>
    </row>
    <row r="44" spans="2:10" x14ac:dyDescent="0.25">
      <c r="B44" s="328"/>
      <c r="C44" s="2"/>
      <c r="D44" s="2"/>
      <c r="E44" s="2"/>
      <c r="F44" s="2"/>
      <c r="G44" s="2"/>
      <c r="H44" s="2"/>
      <c r="I44" s="2"/>
      <c r="J44" s="329"/>
    </row>
    <row r="45" spans="2:10" x14ac:dyDescent="0.25">
      <c r="B45" s="328"/>
      <c r="C45" s="2"/>
      <c r="D45" s="2"/>
      <c r="E45" s="2"/>
      <c r="F45" s="2"/>
      <c r="G45" s="2"/>
      <c r="H45" s="2"/>
      <c r="I45" s="2"/>
      <c r="J45" s="329"/>
    </row>
    <row r="46" spans="2:10" x14ac:dyDescent="0.25">
      <c r="B46" s="328"/>
      <c r="C46" s="2"/>
      <c r="D46" s="2"/>
      <c r="E46" s="2"/>
      <c r="F46" s="2"/>
      <c r="G46" s="2"/>
      <c r="H46" s="2"/>
      <c r="I46" s="2"/>
      <c r="J46" s="329"/>
    </row>
    <row r="47" spans="2:10" x14ac:dyDescent="0.25">
      <c r="B47" s="328"/>
      <c r="C47" s="4" t="s">
        <v>186</v>
      </c>
      <c r="D47" s="2"/>
      <c r="E47" s="2"/>
      <c r="F47" s="343"/>
      <c r="G47" s="2"/>
      <c r="H47" s="2"/>
      <c r="I47" s="2"/>
      <c r="J47" s="329"/>
    </row>
    <row r="48" spans="2:10" x14ac:dyDescent="0.25">
      <c r="B48" s="328"/>
      <c r="C48" s="2"/>
      <c r="D48" s="2"/>
      <c r="E48" s="2"/>
      <c r="G48" s="2"/>
      <c r="H48" s="2"/>
      <c r="I48" s="2"/>
      <c r="J48" s="329"/>
    </row>
    <row r="49" spans="2:10" x14ac:dyDescent="0.25">
      <c r="B49" s="328"/>
      <c r="C49" s="2" t="s">
        <v>187</v>
      </c>
      <c r="D49" s="2"/>
      <c r="E49" s="2"/>
      <c r="F49" s="332"/>
      <c r="G49" s="2" t="s">
        <v>188</v>
      </c>
      <c r="H49" s="332"/>
      <c r="I49" s="332"/>
      <c r="J49" s="329"/>
    </row>
    <row r="50" spans="2:10" x14ac:dyDescent="0.25">
      <c r="B50" s="328"/>
      <c r="C50" s="2" t="s">
        <v>189</v>
      </c>
      <c r="D50" s="2"/>
      <c r="E50" s="2"/>
      <c r="F50" s="332"/>
      <c r="G50" s="2" t="s">
        <v>190</v>
      </c>
      <c r="H50" s="332"/>
      <c r="I50" s="332"/>
      <c r="J50" s="329"/>
    </row>
    <row r="51" spans="2:10" x14ac:dyDescent="0.25">
      <c r="B51" s="328"/>
      <c r="C51" s="2"/>
      <c r="D51" s="2"/>
      <c r="E51" s="2"/>
      <c r="F51" s="332"/>
      <c r="G51" s="2" t="s">
        <v>191</v>
      </c>
      <c r="H51" s="332"/>
      <c r="I51" s="332"/>
      <c r="J51" s="329"/>
    </row>
    <row r="52" spans="2:10" ht="26.25" x14ac:dyDescent="0.25">
      <c r="B52" s="328"/>
      <c r="C52" s="2"/>
      <c r="D52" s="2"/>
      <c r="E52" s="2"/>
      <c r="F52" s="333"/>
      <c r="G52" s="333"/>
      <c r="H52" s="333"/>
      <c r="I52" s="333"/>
      <c r="J52" s="329"/>
    </row>
    <row r="53" spans="2:10" x14ac:dyDescent="0.25">
      <c r="B53" s="328"/>
      <c r="D53" s="2"/>
      <c r="E53" s="2"/>
      <c r="F53" s="2"/>
      <c r="G53" s="2"/>
      <c r="H53" s="2"/>
      <c r="I53" s="2"/>
      <c r="J53" s="329"/>
    </row>
    <row r="54" spans="2:10" x14ac:dyDescent="0.25">
      <c r="B54" s="328"/>
      <c r="D54" s="2"/>
      <c r="E54" s="2"/>
      <c r="F54" s="2"/>
      <c r="G54" s="2"/>
      <c r="H54" s="2"/>
      <c r="I54" s="2"/>
      <c r="J54" s="329"/>
    </row>
    <row r="55" spans="2:10" x14ac:dyDescent="0.25">
      <c r="B55" s="328"/>
      <c r="E55" s="2"/>
      <c r="F55" s="343"/>
      <c r="G55" s="2"/>
      <c r="H55" s="2"/>
      <c r="I55" s="2"/>
      <c r="J55" s="329"/>
    </row>
    <row r="56" spans="2:10" x14ac:dyDescent="0.25">
      <c r="B56" s="328"/>
      <c r="E56" s="2"/>
      <c r="F56" s="2"/>
      <c r="G56" s="2"/>
      <c r="H56" s="2"/>
      <c r="I56" s="2"/>
      <c r="J56" s="329"/>
    </row>
    <row r="57" spans="2:10" x14ac:dyDescent="0.25">
      <c r="B57" s="328"/>
      <c r="E57" s="2"/>
      <c r="F57" s="2"/>
      <c r="G57" s="2"/>
      <c r="H57" s="2"/>
      <c r="I57" s="2"/>
      <c r="J57" s="329"/>
    </row>
    <row r="58" spans="2:10" x14ac:dyDescent="0.25">
      <c r="B58" s="328"/>
      <c r="E58" s="2"/>
      <c r="F58" s="2"/>
      <c r="G58" s="2"/>
      <c r="H58" s="2"/>
      <c r="I58" s="2"/>
      <c r="J58" s="329"/>
    </row>
    <row r="59" spans="2:10" x14ac:dyDescent="0.25">
      <c r="B59" s="328"/>
      <c r="E59" s="2"/>
      <c r="F59" s="2"/>
      <c r="G59" s="2"/>
      <c r="H59" s="2"/>
      <c r="I59" s="2"/>
      <c r="J59" s="329"/>
    </row>
    <row r="60" spans="2:10" x14ac:dyDescent="0.25">
      <c r="B60" s="340"/>
      <c r="J60" s="341"/>
    </row>
    <row r="61" spans="2:10" x14ac:dyDescent="0.25">
      <c r="B61" s="328"/>
      <c r="D61" s="2"/>
      <c r="E61" s="2"/>
      <c r="F61" s="2"/>
      <c r="G61" s="2"/>
      <c r="H61" s="2"/>
      <c r="I61" s="2"/>
      <c r="J61" s="329"/>
    </row>
    <row r="62" spans="2:10" x14ac:dyDescent="0.25">
      <c r="B62" s="328"/>
      <c r="E62" s="2"/>
      <c r="F62" s="336"/>
      <c r="G62" s="336"/>
      <c r="H62" s="336"/>
      <c r="I62" s="336"/>
      <c r="J62" s="329"/>
    </row>
    <row r="63" spans="2:10" x14ac:dyDescent="0.25">
      <c r="B63" s="328"/>
      <c r="E63" s="2"/>
      <c r="F63" s="336"/>
      <c r="G63" s="336"/>
      <c r="H63" s="336"/>
      <c r="I63" s="336"/>
      <c r="J63" s="329"/>
    </row>
    <row r="64" spans="2:10" x14ac:dyDescent="0.25">
      <c r="B64" s="328"/>
      <c r="D64" s="2"/>
      <c r="E64" s="2"/>
      <c r="F64" s="335"/>
      <c r="G64" s="335"/>
      <c r="H64" s="335"/>
      <c r="I64" s="335"/>
      <c r="J64" s="329"/>
    </row>
    <row r="65" spans="2:10" x14ac:dyDescent="0.25">
      <c r="B65" s="328"/>
      <c r="D65" s="2"/>
      <c r="E65" s="2"/>
      <c r="F65" s="335"/>
      <c r="G65" s="335"/>
      <c r="H65" s="335"/>
      <c r="I65" s="335"/>
      <c r="J65" s="329"/>
    </row>
    <row r="66" spans="2:10" x14ac:dyDescent="0.25">
      <c r="B66" s="328"/>
      <c r="D66" s="2"/>
      <c r="E66" s="2"/>
      <c r="F66" s="335"/>
      <c r="G66" s="335"/>
      <c r="H66" s="335"/>
      <c r="I66" s="335"/>
      <c r="J66" s="329"/>
    </row>
    <row r="67" spans="2:10" x14ac:dyDescent="0.25">
      <c r="B67" s="328"/>
      <c r="D67" s="2"/>
      <c r="E67" s="2"/>
      <c r="F67" s="335"/>
      <c r="G67" s="335"/>
      <c r="H67" s="335"/>
      <c r="I67" s="335"/>
      <c r="J67" s="329"/>
    </row>
    <row r="68" spans="2:10" x14ac:dyDescent="0.25">
      <c r="B68" s="328"/>
      <c r="D68" s="2"/>
      <c r="E68" s="2"/>
      <c r="F68" s="335"/>
      <c r="G68" s="335"/>
      <c r="H68" s="335"/>
      <c r="I68" s="335"/>
      <c r="J68" s="329"/>
    </row>
    <row r="69" spans="2:10" x14ac:dyDescent="0.25">
      <c r="B69" s="328"/>
      <c r="D69" s="2"/>
      <c r="E69" s="2"/>
      <c r="F69" s="335"/>
      <c r="G69" s="335"/>
      <c r="H69" s="335"/>
      <c r="I69" s="335"/>
      <c r="J69" s="329"/>
    </row>
    <row r="70" spans="2:10" x14ac:dyDescent="0.25">
      <c r="B70" s="328"/>
      <c r="D70" s="2"/>
      <c r="E70" s="2"/>
      <c r="F70" s="335"/>
      <c r="G70" s="335"/>
      <c r="H70" s="335"/>
      <c r="I70" s="335"/>
      <c r="J70" s="329"/>
    </row>
    <row r="71" spans="2:10" x14ac:dyDescent="0.25">
      <c r="B71" s="328"/>
      <c r="E71" s="2"/>
      <c r="F71" s="335"/>
      <c r="G71" s="335"/>
      <c r="H71" s="335"/>
      <c r="I71" s="335"/>
      <c r="J71" s="329"/>
    </row>
    <row r="72" spans="2:10" ht="15.75" thickBot="1" x14ac:dyDescent="0.3">
      <c r="B72" s="337"/>
      <c r="C72" s="342"/>
      <c r="D72" s="342"/>
      <c r="E72" s="342"/>
      <c r="F72" s="344"/>
      <c r="G72" s="344"/>
      <c r="H72" s="344"/>
      <c r="I72" s="344"/>
      <c r="J72" s="339"/>
    </row>
    <row r="73" spans="2:10" ht="15.75" thickBot="1" x14ac:dyDescent="0.3"/>
    <row r="74" spans="2:10" x14ac:dyDescent="0.25">
      <c r="B74" s="359"/>
      <c r="C74" s="360"/>
      <c r="D74" s="360"/>
      <c r="E74" s="360"/>
      <c r="F74" s="360"/>
      <c r="G74" s="360"/>
      <c r="H74" s="360"/>
      <c r="I74" s="360"/>
      <c r="J74" s="361"/>
    </row>
    <row r="75" spans="2:10" ht="18.75" x14ac:dyDescent="0.3">
      <c r="B75" s="340"/>
      <c r="C75" s="321" t="s">
        <v>3067</v>
      </c>
      <c r="J75" s="341"/>
    </row>
    <row r="76" spans="2:10" ht="18.600000000000001" customHeight="1" x14ac:dyDescent="0.3">
      <c r="B76" s="340"/>
      <c r="C76" s="370" t="s">
        <v>3068</v>
      </c>
      <c r="D76" s="324"/>
      <c r="E76" s="324"/>
      <c r="F76" s="324"/>
      <c r="G76" s="324"/>
      <c r="H76" s="324"/>
      <c r="I76" s="324"/>
      <c r="J76" s="341"/>
    </row>
    <row r="77" spans="2:10" x14ac:dyDescent="0.25">
      <c r="B77" s="340"/>
      <c r="J77" s="341"/>
    </row>
    <row r="78" spans="2:10" x14ac:dyDescent="0.25">
      <c r="B78" s="340"/>
      <c r="C78" s="323" t="s">
        <v>3083</v>
      </c>
      <c r="J78" s="341"/>
    </row>
    <row r="79" spans="2:10" x14ac:dyDescent="0.25">
      <c r="B79" s="340"/>
      <c r="C79" s="323" t="s">
        <v>3084</v>
      </c>
      <c r="J79" s="341"/>
    </row>
    <row r="80" spans="2:10" ht="24.75" customHeight="1" x14ac:dyDescent="0.25">
      <c r="B80" s="340"/>
      <c r="C80" s="323" t="s">
        <v>3085</v>
      </c>
      <c r="J80" s="341"/>
    </row>
    <row r="81" spans="2:10" ht="14.45" customHeight="1" x14ac:dyDescent="0.25">
      <c r="B81" s="340"/>
      <c r="C81" s="323" t="s">
        <v>3086</v>
      </c>
      <c r="J81" s="341"/>
    </row>
    <row r="82" spans="2:10" x14ac:dyDescent="0.25">
      <c r="B82" s="340"/>
      <c r="C82" s="323" t="s">
        <v>3087</v>
      </c>
      <c r="J82" s="341"/>
    </row>
    <row r="83" spans="2:10" x14ac:dyDescent="0.25">
      <c r="B83" s="340"/>
      <c r="C83" s="323" t="s">
        <v>3088</v>
      </c>
      <c r="J83" s="341"/>
    </row>
    <row r="84" spans="2:10" x14ac:dyDescent="0.25">
      <c r="B84" s="340"/>
      <c r="C84" s="323" t="s">
        <v>3089</v>
      </c>
      <c r="J84" s="341"/>
    </row>
    <row r="85" spans="2:10" x14ac:dyDescent="0.25">
      <c r="B85" s="340"/>
      <c r="C85" s="323" t="s">
        <v>3090</v>
      </c>
      <c r="J85" s="341"/>
    </row>
    <row r="86" spans="2:10" x14ac:dyDescent="0.25">
      <c r="B86" s="340"/>
      <c r="C86" s="323" t="s">
        <v>3091</v>
      </c>
      <c r="J86" s="341"/>
    </row>
    <row r="87" spans="2:10" x14ac:dyDescent="0.25">
      <c r="B87" s="340"/>
      <c r="C87" s="323" t="s">
        <v>3092</v>
      </c>
      <c r="J87" s="341"/>
    </row>
    <row r="88" spans="2:10" x14ac:dyDescent="0.25">
      <c r="B88" s="340"/>
      <c r="C88" s="323" t="s">
        <v>3093</v>
      </c>
      <c r="J88" s="341"/>
    </row>
    <row r="89" spans="2:10" x14ac:dyDescent="0.25">
      <c r="B89" s="340"/>
      <c r="C89" s="323" t="s">
        <v>3094</v>
      </c>
      <c r="J89" s="341"/>
    </row>
    <row r="90" spans="2:10" x14ac:dyDescent="0.25">
      <c r="B90" s="340"/>
      <c r="C90" s="323" t="s">
        <v>3095</v>
      </c>
      <c r="J90" s="341"/>
    </row>
    <row r="91" spans="2:10" x14ac:dyDescent="0.25">
      <c r="B91" s="340"/>
      <c r="C91" s="323" t="s">
        <v>3096</v>
      </c>
      <c r="J91" s="341"/>
    </row>
    <row r="92" spans="2:10" x14ac:dyDescent="0.25">
      <c r="B92" s="340"/>
      <c r="C92" s="323"/>
      <c r="J92" s="341"/>
    </row>
    <row r="93" spans="2:10" ht="15.75" thickBot="1" x14ac:dyDescent="0.3">
      <c r="B93" s="362"/>
      <c r="C93" s="320"/>
      <c r="D93" s="342"/>
      <c r="E93" s="342"/>
      <c r="F93" s="342"/>
      <c r="G93" s="342"/>
      <c r="H93" s="342"/>
      <c r="I93" s="342"/>
      <c r="J93" s="363"/>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oddFooter>&amp;L_x000D_&amp;1#&amp;"Calibri"&amp;7&amp;K000000 Classification: PROTECTED</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80" zoomScaleNormal="80" workbookViewId="0">
      <selection activeCell="C36" sqref="C36"/>
    </sheetView>
  </sheetViews>
  <sheetFormatPr defaultRowHeight="15" x14ac:dyDescent="0.25"/>
  <cols>
    <col min="1" max="1" width="4.7109375" style="9" customWidth="1"/>
    <col min="2" max="2" width="16.85546875" style="6" bestFit="1" customWidth="1"/>
    <col min="3" max="3" width="162.42578125" style="7" customWidth="1"/>
    <col min="4" max="31" width="9.140625" style="5"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66" t="s">
        <v>192</v>
      </c>
      <c r="B1" s="346"/>
      <c r="C1" s="346"/>
    </row>
    <row r="2" spans="1:31" ht="31.5" x14ac:dyDescent="0.5">
      <c r="A2" s="345" t="s">
        <v>164</v>
      </c>
      <c r="B2" s="346"/>
      <c r="C2" s="346"/>
    </row>
    <row r="3" spans="1:31" x14ac:dyDescent="0.25">
      <c r="A3" s="3"/>
      <c r="B3"/>
      <c r="C3"/>
    </row>
    <row r="4" spans="1:31" s="4" customFormat="1" ht="18.75" x14ac:dyDescent="0.25">
      <c r="A4" s="347"/>
      <c r="B4" s="348"/>
      <c r="C4" s="349" t="s">
        <v>193</v>
      </c>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18.75" x14ac:dyDescent="0.25">
      <c r="A5" s="350" t="s">
        <v>194</v>
      </c>
      <c r="B5" s="351"/>
      <c r="C5" s="352"/>
    </row>
    <row r="6" spans="1:31" ht="14.45" customHeight="1" x14ac:dyDescent="0.25">
      <c r="A6" s="222" t="s">
        <v>195</v>
      </c>
      <c r="B6" s="222"/>
      <c r="C6" s="221"/>
    </row>
    <row r="7" spans="1:31" ht="60" x14ac:dyDescent="0.25">
      <c r="A7" s="353"/>
      <c r="B7" s="354" t="s">
        <v>196</v>
      </c>
      <c r="C7" s="355" t="s">
        <v>197</v>
      </c>
    </row>
    <row r="8" spans="1:31" ht="14.45" customHeight="1" x14ac:dyDescent="0.25">
      <c r="A8" s="222" t="s">
        <v>198</v>
      </c>
      <c r="B8" s="222"/>
      <c r="C8" s="221"/>
    </row>
    <row r="9" spans="1:31" ht="23.25" customHeight="1" x14ac:dyDescent="0.25">
      <c r="A9" s="356"/>
      <c r="B9" s="354" t="s">
        <v>199</v>
      </c>
      <c r="C9" s="357" t="s">
        <v>200</v>
      </c>
    </row>
    <row r="10" spans="1:31" ht="14.45" customHeight="1" x14ac:dyDescent="0.25">
      <c r="A10" s="222" t="s">
        <v>201</v>
      </c>
      <c r="B10" s="222"/>
      <c r="C10" s="221"/>
    </row>
    <row r="11" spans="1:31" ht="23.25" customHeight="1" x14ac:dyDescent="0.25">
      <c r="A11" s="356"/>
      <c r="B11" s="354" t="s">
        <v>202</v>
      </c>
      <c r="C11" s="357" t="s">
        <v>203</v>
      </c>
    </row>
    <row r="12" spans="1:31" ht="14.45" customHeight="1" x14ac:dyDescent="0.25">
      <c r="A12" s="222" t="s">
        <v>204</v>
      </c>
      <c r="B12" s="222"/>
      <c r="C12" s="221"/>
    </row>
    <row r="13" spans="1:31" ht="30" x14ac:dyDescent="0.25">
      <c r="A13" s="353"/>
      <c r="B13" s="354" t="s">
        <v>205</v>
      </c>
      <c r="C13" s="355" t="s">
        <v>3069</v>
      </c>
    </row>
    <row r="14" spans="1:31" ht="14.45" customHeight="1" x14ac:dyDescent="0.25">
      <c r="A14" s="222" t="s">
        <v>206</v>
      </c>
      <c r="B14" s="222"/>
      <c r="C14" s="221"/>
    </row>
    <row r="15" spans="1:31" ht="38.25" customHeight="1" x14ac:dyDescent="0.25">
      <c r="A15" s="353"/>
      <c r="B15" s="354" t="s">
        <v>207</v>
      </c>
      <c r="C15" s="357" t="s">
        <v>208</v>
      </c>
    </row>
    <row r="16" spans="1:31" ht="14.45" customHeight="1" x14ac:dyDescent="0.25">
      <c r="A16" s="222" t="s">
        <v>209</v>
      </c>
      <c r="B16" s="222"/>
      <c r="C16" s="221"/>
    </row>
    <row r="17" spans="1:3" ht="26.25" customHeight="1" x14ac:dyDescent="0.25">
      <c r="A17" s="353"/>
      <c r="B17" s="354" t="s">
        <v>210</v>
      </c>
      <c r="C17" s="357" t="s">
        <v>211</v>
      </c>
    </row>
    <row r="18" spans="1:3" ht="14.45" customHeight="1" x14ac:dyDescent="0.25">
      <c r="A18" s="222" t="s">
        <v>212</v>
      </c>
      <c r="B18" s="222"/>
      <c r="C18" s="221"/>
    </row>
    <row r="19" spans="1:3" ht="40.5" customHeight="1" x14ac:dyDescent="0.25">
      <c r="A19" s="353"/>
      <c r="B19" s="354" t="s">
        <v>213</v>
      </c>
      <c r="C19" s="355" t="s">
        <v>3070</v>
      </c>
    </row>
    <row r="20" spans="1:3" ht="18.75" x14ac:dyDescent="0.25">
      <c r="A20" s="350" t="s">
        <v>214</v>
      </c>
      <c r="B20" s="351"/>
      <c r="C20" s="358"/>
    </row>
    <row r="21" spans="1:3" ht="14.45" customHeight="1" x14ac:dyDescent="0.25">
      <c r="A21" s="222" t="s">
        <v>215</v>
      </c>
      <c r="B21" s="222"/>
      <c r="C21" s="221"/>
    </row>
    <row r="22" spans="1:3" ht="42.6" customHeight="1" x14ac:dyDescent="0.25">
      <c r="A22" s="356"/>
      <c r="B22" s="354" t="s">
        <v>216</v>
      </c>
      <c r="C22" s="355" t="s">
        <v>217</v>
      </c>
    </row>
    <row r="23" spans="1:3" ht="14.45" customHeight="1" x14ac:dyDescent="0.25">
      <c r="A23" s="222" t="s">
        <v>218</v>
      </c>
      <c r="B23" s="222"/>
      <c r="C23" s="221"/>
    </row>
    <row r="24" spans="1:3" ht="30" x14ac:dyDescent="0.25">
      <c r="A24" s="353"/>
      <c r="B24" s="354" t="s">
        <v>219</v>
      </c>
      <c r="C24" s="357" t="s">
        <v>220</v>
      </c>
    </row>
    <row r="25" spans="1:3" ht="14.45" customHeight="1" x14ac:dyDescent="0.25">
      <c r="A25" s="222" t="s">
        <v>221</v>
      </c>
      <c r="B25" s="222"/>
      <c r="C25" s="221"/>
    </row>
    <row r="26" spans="1:3" ht="38.25" customHeight="1" x14ac:dyDescent="0.25">
      <c r="A26" s="353"/>
      <c r="B26" s="354" t="s">
        <v>222</v>
      </c>
      <c r="C26" s="357" t="s">
        <v>223</v>
      </c>
    </row>
    <row r="27" spans="1:3" ht="14.45" customHeight="1" x14ac:dyDescent="0.25">
      <c r="A27" s="222" t="s">
        <v>224</v>
      </c>
      <c r="B27" s="222"/>
      <c r="C27" s="221"/>
    </row>
    <row r="28" spans="1:3" ht="34.5" customHeight="1" x14ac:dyDescent="0.25">
      <c r="A28" s="353"/>
      <c r="B28" s="354" t="s">
        <v>225</v>
      </c>
      <c r="C28" s="357" t="s">
        <v>226</v>
      </c>
    </row>
    <row r="29" spans="1:3" x14ac:dyDescent="0.25">
      <c r="A29" s="222" t="s">
        <v>227</v>
      </c>
      <c r="B29" s="222"/>
      <c r="C29" s="221"/>
    </row>
    <row r="30" spans="1:3" ht="60" x14ac:dyDescent="0.25">
      <c r="A30" s="353"/>
      <c r="B30" s="354" t="s">
        <v>228</v>
      </c>
      <c r="C30" s="357" t="s">
        <v>229</v>
      </c>
    </row>
    <row r="31" spans="1:3" x14ac:dyDescent="0.25">
      <c r="A31" s="222" t="s">
        <v>230</v>
      </c>
      <c r="B31" s="222"/>
      <c r="C31" s="221"/>
    </row>
    <row r="32" spans="1:3" ht="30" x14ac:dyDescent="0.25">
      <c r="A32" s="353"/>
      <c r="B32" s="354" t="s">
        <v>231</v>
      </c>
      <c r="C32" s="357" t="s">
        <v>232</v>
      </c>
    </row>
    <row r="33" spans="1:3" x14ac:dyDescent="0.25">
      <c r="A33" s="222" t="s">
        <v>233</v>
      </c>
      <c r="B33" s="222"/>
      <c r="C33" s="221"/>
    </row>
    <row r="34" spans="1:3" ht="30" x14ac:dyDescent="0.25">
      <c r="A34" s="353"/>
      <c r="B34" s="354" t="s">
        <v>234</v>
      </c>
      <c r="C34" s="357" t="s">
        <v>235</v>
      </c>
    </row>
    <row r="35" spans="1:3" x14ac:dyDescent="0.25">
      <c r="A35" s="222" t="s">
        <v>3071</v>
      </c>
      <c r="B35" s="222"/>
      <c r="C35" s="221"/>
    </row>
    <row r="36" spans="1:3" ht="60" x14ac:dyDescent="0.25">
      <c r="A36" s="353"/>
      <c r="B36" s="354" t="s">
        <v>3072</v>
      </c>
      <c r="C36" s="357" t="s">
        <v>3073</v>
      </c>
    </row>
    <row r="38" spans="1:3" x14ac:dyDescent="0.25">
      <c r="C38" s="223"/>
    </row>
  </sheetData>
  <pageMargins left="0.70866141732283472" right="0.70866141732283472" top="0.74803149606299213" bottom="0.74803149606299213" header="0.31496062992125984" footer="0.31496062992125984"/>
  <pageSetup paperSize="9" scale="50" orientation="landscape" r:id="rId1"/>
  <headerFooter>
    <oddHeader>&amp;R&amp;G</oddHeader>
    <oddFooter>&amp;L_x000D_&amp;1#&amp;"Calibri"&amp;7&amp;K000000 Classification: PROTECTED</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J413"/>
  <sheetViews>
    <sheetView zoomScale="90" zoomScaleNormal="90" workbookViewId="0">
      <selection activeCell="C30" sqref="C30"/>
    </sheetView>
  </sheetViews>
  <sheetFormatPr defaultRowHeight="15" x14ac:dyDescent="0.25"/>
  <cols>
    <col min="1" max="1" width="13.28515625" style="18" customWidth="1"/>
    <col min="2" max="2" width="60.7109375" style="18" customWidth="1"/>
    <col min="3" max="3" width="39.140625" style="133" bestFit="1" customWidth="1"/>
    <col min="4" max="4" width="35.140625" style="18" bestFit="1" customWidth="1"/>
    <col min="5" max="5" width="6.7109375" style="18" customWidth="1"/>
    <col min="6" max="6" width="41.7109375" style="18" customWidth="1"/>
    <col min="7" max="7" width="41.7109375" style="12" customWidth="1"/>
    <col min="8" max="8" width="7.28515625" style="18" customWidth="1"/>
  </cols>
  <sheetData>
    <row r="1" spans="1:8" ht="31.5" x14ac:dyDescent="0.25">
      <c r="A1" s="11" t="s">
        <v>236</v>
      </c>
      <c r="B1" s="11"/>
      <c r="C1" s="130"/>
      <c r="D1" s="12"/>
      <c r="E1" s="12"/>
      <c r="F1" s="13" t="s">
        <v>3074</v>
      </c>
      <c r="H1" s="12"/>
    </row>
    <row r="2" spans="1:8" ht="15.75" thickBot="1" x14ac:dyDescent="0.3">
      <c r="A2" s="12"/>
      <c r="B2" s="14"/>
      <c r="C2" s="164"/>
      <c r="D2" s="12"/>
      <c r="E2" s="12"/>
      <c r="F2" s="12"/>
      <c r="H2" s="12"/>
    </row>
    <row r="3" spans="1:8" ht="19.5" thickBot="1" x14ac:dyDescent="0.3">
      <c r="A3" s="15"/>
      <c r="B3" s="16" t="s">
        <v>237</v>
      </c>
      <c r="C3" s="165" t="s">
        <v>2686</v>
      </c>
      <c r="D3" s="15"/>
      <c r="E3" s="15"/>
      <c r="F3" s="12"/>
      <c r="G3" s="15"/>
      <c r="H3" s="12"/>
    </row>
    <row r="4" spans="1:8" ht="15.75" thickBot="1" x14ac:dyDescent="0.3">
      <c r="H4" s="12"/>
    </row>
    <row r="5" spans="1:8" ht="18.75" x14ac:dyDescent="0.25">
      <c r="A5" s="19"/>
      <c r="B5" s="20" t="s">
        <v>239</v>
      </c>
      <c r="C5" s="134"/>
      <c r="E5" s="21"/>
      <c r="F5" s="21"/>
      <c r="H5" s="12"/>
    </row>
    <row r="6" spans="1:8" x14ac:dyDescent="0.25">
      <c r="B6" s="22" t="s">
        <v>240</v>
      </c>
      <c r="C6" s="135"/>
      <c r="D6" s="21"/>
      <c r="H6" s="12"/>
    </row>
    <row r="7" spans="1:8" x14ac:dyDescent="0.25">
      <c r="B7" s="23" t="s">
        <v>241</v>
      </c>
      <c r="C7" s="135"/>
      <c r="D7" s="21"/>
      <c r="H7" s="12"/>
    </row>
    <row r="8" spans="1:8" x14ac:dyDescent="0.25">
      <c r="B8" s="23" t="s">
        <v>242</v>
      </c>
      <c r="C8" s="135"/>
      <c r="D8" s="21"/>
      <c r="F8" s="18" t="s">
        <v>243</v>
      </c>
      <c r="H8" s="12"/>
    </row>
    <row r="9" spans="1:8" x14ac:dyDescent="0.25">
      <c r="B9" s="22" t="s">
        <v>244</v>
      </c>
      <c r="H9" s="12"/>
    </row>
    <row r="10" spans="1:8" x14ac:dyDescent="0.25">
      <c r="B10" s="22" t="s">
        <v>245</v>
      </c>
      <c r="H10" s="12"/>
    </row>
    <row r="11" spans="1:8" ht="15.75" thickBot="1" x14ac:dyDescent="0.3">
      <c r="B11" s="24" t="s">
        <v>246</v>
      </c>
      <c r="H11" s="12"/>
    </row>
    <row r="12" spans="1:8" x14ac:dyDescent="0.25">
      <c r="B12" s="25"/>
      <c r="H12" s="12"/>
    </row>
    <row r="13" spans="1:8" ht="37.5" x14ac:dyDescent="0.25">
      <c r="A13" s="26" t="s">
        <v>247</v>
      </c>
      <c r="B13" s="26" t="s">
        <v>240</v>
      </c>
      <c r="C13" s="136"/>
      <c r="D13" s="27"/>
      <c r="E13" s="27"/>
      <c r="F13" s="27"/>
      <c r="G13" s="28"/>
      <c r="H13" s="12"/>
    </row>
    <row r="14" spans="1:8" x14ac:dyDescent="0.25">
      <c r="A14" s="243" t="s">
        <v>248</v>
      </c>
      <c r="B14" s="245" t="s">
        <v>249</v>
      </c>
      <c r="C14" s="133" t="s">
        <v>528</v>
      </c>
      <c r="E14" s="21"/>
      <c r="F14" s="21"/>
      <c r="H14" s="12"/>
    </row>
    <row r="15" spans="1:8" ht="30" x14ac:dyDescent="0.25">
      <c r="A15" s="243" t="s">
        <v>251</v>
      </c>
      <c r="B15" s="245" t="s">
        <v>252</v>
      </c>
      <c r="C15" s="18" t="s">
        <v>3108</v>
      </c>
      <c r="E15" s="21"/>
      <c r="F15" s="21"/>
      <c r="H15" s="12"/>
    </row>
    <row r="16" spans="1:8" x14ac:dyDescent="0.25">
      <c r="A16" s="243" t="s">
        <v>253</v>
      </c>
      <c r="B16" s="245" t="s">
        <v>3075</v>
      </c>
      <c r="C16" s="133" t="s">
        <v>3128</v>
      </c>
      <c r="E16" s="21"/>
      <c r="F16" s="21"/>
      <c r="H16" s="12"/>
    </row>
    <row r="17" spans="1:8" ht="45" x14ac:dyDescent="0.25">
      <c r="A17" s="243" t="s">
        <v>255</v>
      </c>
      <c r="B17" s="245" t="s">
        <v>254</v>
      </c>
      <c r="C17" s="371" t="s">
        <v>3109</v>
      </c>
      <c r="E17" s="21"/>
      <c r="F17" s="21"/>
      <c r="H17" s="12"/>
    </row>
    <row r="18" spans="1:8" x14ac:dyDescent="0.25">
      <c r="A18" s="243" t="s">
        <v>3076</v>
      </c>
      <c r="B18" s="245" t="s">
        <v>256</v>
      </c>
      <c r="C18" s="166">
        <v>45747</v>
      </c>
      <c r="E18" s="21"/>
      <c r="F18" s="21"/>
      <c r="H18" s="12"/>
    </row>
    <row r="19" spans="1:8" x14ac:dyDescent="0.25">
      <c r="A19" s="243" t="s">
        <v>3077</v>
      </c>
      <c r="B19" s="245" t="s">
        <v>3078</v>
      </c>
      <c r="E19" s="21"/>
      <c r="F19" s="21"/>
      <c r="H19" s="12"/>
    </row>
    <row r="20" spans="1:8" x14ac:dyDescent="0.25">
      <c r="A20" s="243" t="s">
        <v>258</v>
      </c>
      <c r="B20" s="246" t="s">
        <v>257</v>
      </c>
      <c r="E20" s="21"/>
      <c r="F20" s="21"/>
      <c r="H20" s="12"/>
    </row>
    <row r="21" spans="1:8" x14ac:dyDescent="0.25">
      <c r="A21" s="243" t="s">
        <v>260</v>
      </c>
      <c r="B21" s="246" t="s">
        <v>259</v>
      </c>
      <c r="E21" s="21"/>
      <c r="F21" s="21"/>
      <c r="H21" s="12"/>
    </row>
    <row r="22" spans="1:8" x14ac:dyDescent="0.25">
      <c r="A22" s="243" t="s">
        <v>261</v>
      </c>
      <c r="B22" s="246"/>
      <c r="E22" s="21"/>
      <c r="F22" s="21"/>
      <c r="H22" s="12"/>
    </row>
    <row r="23" spans="1:8" x14ac:dyDescent="0.25">
      <c r="A23" s="243" t="s">
        <v>262</v>
      </c>
      <c r="B23" s="246"/>
      <c r="E23" s="21"/>
      <c r="F23" s="21"/>
      <c r="H23" s="12"/>
    </row>
    <row r="24" spans="1:8" x14ac:dyDescent="0.25">
      <c r="A24" s="243" t="s">
        <v>263</v>
      </c>
      <c r="B24" s="246"/>
      <c r="E24" s="21"/>
      <c r="F24" s="21"/>
      <c r="H24" s="12"/>
    </row>
    <row r="25" spans="1:8" x14ac:dyDescent="0.25">
      <c r="A25" s="243" t="s">
        <v>264</v>
      </c>
      <c r="B25" s="246"/>
      <c r="E25" s="21"/>
      <c r="F25" s="21"/>
      <c r="H25" s="12"/>
    </row>
    <row r="26" spans="1:8" ht="18.75" x14ac:dyDescent="0.25">
      <c r="A26" s="27"/>
      <c r="B26" s="26" t="s">
        <v>241</v>
      </c>
      <c r="C26" s="136"/>
      <c r="D26" s="27"/>
      <c r="E26" s="27"/>
      <c r="F26" s="27"/>
      <c r="G26" s="28"/>
      <c r="H26" s="12"/>
    </row>
    <row r="27" spans="1:8" x14ac:dyDescent="0.25">
      <c r="A27" s="18" t="s">
        <v>265</v>
      </c>
      <c r="B27" s="31" t="s">
        <v>3079</v>
      </c>
      <c r="C27" s="133" t="s">
        <v>3080</v>
      </c>
      <c r="D27" s="32"/>
      <c r="E27" s="32"/>
      <c r="F27" s="32"/>
      <c r="H27" s="12"/>
    </row>
    <row r="28" spans="1:8" x14ac:dyDescent="0.25">
      <c r="A28" s="18" t="s">
        <v>266</v>
      </c>
      <c r="B28" s="33" t="s">
        <v>267</v>
      </c>
      <c r="C28" s="133" t="s">
        <v>3081</v>
      </c>
      <c r="D28" s="32"/>
      <c r="E28" s="32"/>
      <c r="F28" s="32"/>
      <c r="H28" s="12"/>
    </row>
    <row r="29" spans="1:8" x14ac:dyDescent="0.25">
      <c r="A29" s="18" t="s">
        <v>268</v>
      </c>
      <c r="B29" s="31" t="s">
        <v>269</v>
      </c>
      <c r="C29" s="133" t="s">
        <v>3082</v>
      </c>
      <c r="E29" s="32"/>
      <c r="F29" s="32"/>
      <c r="H29" s="12"/>
    </row>
    <row r="30" spans="1:8" x14ac:dyDescent="0.25">
      <c r="A30" s="18" t="s">
        <v>270</v>
      </c>
      <c r="B30" s="31" t="s">
        <v>271</v>
      </c>
      <c r="C30" s="433" t="s">
        <v>3139</v>
      </c>
      <c r="E30" s="32"/>
      <c r="F30" s="32"/>
      <c r="H30" s="12"/>
    </row>
    <row r="31" spans="1:8" x14ac:dyDescent="0.25">
      <c r="A31" s="18" t="s">
        <v>273</v>
      </c>
      <c r="B31" s="31"/>
      <c r="E31" s="32"/>
      <c r="F31" s="32"/>
      <c r="H31" s="12"/>
    </row>
    <row r="32" spans="1:8" x14ac:dyDescent="0.25">
      <c r="A32" s="18" t="s">
        <v>274</v>
      </c>
      <c r="B32" s="31"/>
      <c r="E32" s="32"/>
      <c r="F32" s="32"/>
      <c r="H32" s="12"/>
    </row>
    <row r="33" spans="1:8" x14ac:dyDescent="0.25">
      <c r="A33" s="18" t="s">
        <v>275</v>
      </c>
      <c r="B33" s="31"/>
      <c r="E33" s="32"/>
      <c r="F33" s="32"/>
      <c r="H33" s="12"/>
    </row>
    <row r="34" spans="1:8" x14ac:dyDescent="0.25">
      <c r="A34" s="18" t="s">
        <v>276</v>
      </c>
      <c r="B34" s="31"/>
      <c r="E34" s="32"/>
      <c r="F34" s="32"/>
      <c r="H34" s="12"/>
    </row>
    <row r="35" spans="1:8" x14ac:dyDescent="0.25">
      <c r="A35" s="18" t="s">
        <v>277</v>
      </c>
      <c r="B35" s="35"/>
      <c r="E35" s="32"/>
      <c r="F35" s="32"/>
      <c r="H35" s="12"/>
    </row>
    <row r="36" spans="1:8" ht="18.75" x14ac:dyDescent="0.25">
      <c r="A36" s="26"/>
      <c r="B36" s="26" t="s">
        <v>242</v>
      </c>
      <c r="C36" s="167"/>
      <c r="D36" s="27"/>
      <c r="E36" s="27"/>
      <c r="F36" s="27"/>
      <c r="G36" s="28"/>
      <c r="H36" s="12"/>
    </row>
    <row r="37" spans="1:8" x14ac:dyDescent="0.25">
      <c r="A37" s="36"/>
      <c r="B37" s="37" t="s">
        <v>278</v>
      </c>
      <c r="C37" s="137" t="s">
        <v>279</v>
      </c>
      <c r="D37" s="38"/>
      <c r="E37" s="38"/>
      <c r="F37" s="38"/>
      <c r="G37" s="39"/>
      <c r="H37" s="12"/>
    </row>
    <row r="38" spans="1:8" x14ac:dyDescent="0.25">
      <c r="A38" s="18" t="s">
        <v>280</v>
      </c>
      <c r="B38" s="32" t="s">
        <v>281</v>
      </c>
      <c r="C38" s="372">
        <v>7500000000</v>
      </c>
      <c r="F38" s="32"/>
      <c r="H38" s="12"/>
    </row>
    <row r="39" spans="1:8" x14ac:dyDescent="0.25">
      <c r="A39" s="18" t="s">
        <v>282</v>
      </c>
      <c r="B39" s="32" t="s">
        <v>283</v>
      </c>
      <c r="C39" s="373">
        <v>4278292257</v>
      </c>
      <c r="F39" s="32"/>
      <c r="H39" s="12"/>
    </row>
    <row r="40" spans="1:8" x14ac:dyDescent="0.25">
      <c r="A40" s="18" t="s">
        <v>284</v>
      </c>
      <c r="B40" s="41" t="s">
        <v>285</v>
      </c>
      <c r="C40" s="18" t="s">
        <v>1907</v>
      </c>
      <c r="F40" s="32"/>
      <c r="H40" s="12"/>
    </row>
    <row r="41" spans="1:8" x14ac:dyDescent="0.25">
      <c r="A41" s="18" t="s">
        <v>287</v>
      </c>
      <c r="B41" s="41" t="s">
        <v>288</v>
      </c>
      <c r="C41" s="139" t="s">
        <v>1907</v>
      </c>
      <c r="F41" s="32"/>
      <c r="H41" s="12"/>
    </row>
    <row r="42" spans="1:8" x14ac:dyDescent="0.25">
      <c r="A42" s="18" t="s">
        <v>289</v>
      </c>
      <c r="B42" s="41"/>
      <c r="C42" s="139"/>
      <c r="F42" s="32"/>
      <c r="H42" s="12"/>
    </row>
    <row r="43" spans="1:8" x14ac:dyDescent="0.25">
      <c r="A43" s="42" t="s">
        <v>290</v>
      </c>
      <c r="B43" s="32"/>
      <c r="F43" s="32"/>
      <c r="H43" s="12"/>
    </row>
    <row r="44" spans="1:8" x14ac:dyDescent="0.25">
      <c r="A44" s="36"/>
      <c r="B44" s="36" t="s">
        <v>291</v>
      </c>
      <c r="C44" s="137" t="s">
        <v>292</v>
      </c>
      <c r="D44" s="36" t="s">
        <v>293</v>
      </c>
      <c r="E44" s="36"/>
      <c r="F44" s="36" t="s">
        <v>294</v>
      </c>
      <c r="G44" s="36" t="s">
        <v>295</v>
      </c>
    </row>
    <row r="45" spans="1:8" x14ac:dyDescent="0.25">
      <c r="A45" s="18" t="s">
        <v>296</v>
      </c>
      <c r="B45" s="32" t="s">
        <v>297</v>
      </c>
      <c r="C45" s="200">
        <v>0</v>
      </c>
      <c r="D45" s="43">
        <f>IF(OR(C38="[For completion]",C39="[For completion]"),"Please complete G.3.1.1 and G.3.1.2", (C38/C39-1-MAX(C45,F45)))</f>
        <v>0.64203591935047188</v>
      </c>
      <c r="E45" s="43"/>
      <c r="F45" s="43">
        <v>0.111</v>
      </c>
      <c r="G45" s="18" t="s">
        <v>1907</v>
      </c>
      <c r="H45" s="12"/>
    </row>
    <row r="46" spans="1:8" x14ac:dyDescent="0.25">
      <c r="B46" s="32"/>
      <c r="C46" s="200"/>
      <c r="D46" s="43"/>
      <c r="E46" s="43"/>
      <c r="F46" s="43"/>
      <c r="G46" s="18"/>
      <c r="H46" s="12"/>
    </row>
    <row r="47" spans="1:8" x14ac:dyDescent="0.25">
      <c r="A47" s="18" t="s">
        <v>2732</v>
      </c>
      <c r="B47" s="18" t="s">
        <v>2733</v>
      </c>
      <c r="C47" s="374">
        <f>IF(OR(C38="[For completion]",C39="[For completion]"),"", C38-C39)</f>
        <v>3221707743</v>
      </c>
      <c r="D47" s="43"/>
      <c r="E47" s="43"/>
      <c r="F47" s="43"/>
      <c r="G47" s="18"/>
      <c r="H47" s="12"/>
    </row>
    <row r="48" spans="1:8" x14ac:dyDescent="0.25">
      <c r="A48" s="18" t="s">
        <v>298</v>
      </c>
      <c r="C48" s="200"/>
      <c r="D48" s="43"/>
      <c r="E48" s="43"/>
      <c r="F48" s="43"/>
      <c r="G48" s="18"/>
      <c r="H48" s="12"/>
    </row>
    <row r="49" spans="1:8" x14ac:dyDescent="0.25">
      <c r="A49" s="18" t="s">
        <v>299</v>
      </c>
      <c r="B49" s="18" t="s">
        <v>3110</v>
      </c>
      <c r="C49" s="160"/>
      <c r="D49" s="43"/>
      <c r="E49" s="43"/>
      <c r="F49" s="160"/>
      <c r="G49" s="44"/>
      <c r="H49" s="12"/>
    </row>
    <row r="50" spans="1:8" x14ac:dyDescent="0.25">
      <c r="A50" s="18" t="s">
        <v>300</v>
      </c>
      <c r="B50" s="30" t="s">
        <v>3111</v>
      </c>
      <c r="C50" s="374"/>
      <c r="D50" s="43"/>
      <c r="E50" s="43"/>
      <c r="F50" s="43"/>
      <c r="G50" s="44"/>
      <c r="H50" s="12"/>
    </row>
    <row r="51" spans="1:8" x14ac:dyDescent="0.25">
      <c r="A51" s="18" t="s">
        <v>301</v>
      </c>
      <c r="B51" s="51"/>
      <c r="C51" s="374"/>
      <c r="D51" s="43"/>
      <c r="E51" s="43"/>
      <c r="F51" s="43"/>
      <c r="G51" s="44"/>
      <c r="H51" s="12"/>
    </row>
    <row r="52" spans="1:8" x14ac:dyDescent="0.25">
      <c r="A52" s="36"/>
      <c r="B52" s="37" t="s">
        <v>302</v>
      </c>
      <c r="C52" s="137" t="s">
        <v>279</v>
      </c>
      <c r="D52" s="36"/>
      <c r="E52" s="38"/>
      <c r="F52" s="39" t="s">
        <v>303</v>
      </c>
      <c r="G52" s="39"/>
      <c r="H52" s="12"/>
    </row>
    <row r="53" spans="1:8" x14ac:dyDescent="0.25">
      <c r="A53" s="18" t="s">
        <v>304</v>
      </c>
      <c r="B53" s="32" t="s">
        <v>305</v>
      </c>
      <c r="C53" s="375">
        <v>6744785201.9799995</v>
      </c>
      <c r="E53" s="45"/>
      <c r="F53" s="46">
        <v>1</v>
      </c>
      <c r="G53" s="47"/>
      <c r="H53" s="12"/>
    </row>
    <row r="54" spans="1:8" x14ac:dyDescent="0.25">
      <c r="A54" s="18" t="s">
        <v>306</v>
      </c>
      <c r="B54" s="32" t="s">
        <v>307</v>
      </c>
      <c r="C54" s="375">
        <v>0</v>
      </c>
      <c r="E54" s="45"/>
      <c r="F54" s="46">
        <v>0</v>
      </c>
      <c r="G54" s="47"/>
      <c r="H54" s="12"/>
    </row>
    <row r="55" spans="1:8" x14ac:dyDescent="0.25">
      <c r="A55" s="18" t="s">
        <v>308</v>
      </c>
      <c r="B55" s="32" t="s">
        <v>309</v>
      </c>
      <c r="C55" s="375">
        <v>0</v>
      </c>
      <c r="E55" s="45"/>
      <c r="F55" s="46">
        <v>0</v>
      </c>
      <c r="G55" s="47"/>
      <c r="H55" s="12"/>
    </row>
    <row r="56" spans="1:8" x14ac:dyDescent="0.25">
      <c r="A56" s="18" t="s">
        <v>310</v>
      </c>
      <c r="B56" s="32" t="s">
        <v>311</v>
      </c>
      <c r="C56" s="375">
        <f>C58-C53</f>
        <v>755214798.02000046</v>
      </c>
      <c r="E56" s="45"/>
      <c r="F56" s="46">
        <v>0</v>
      </c>
      <c r="G56" s="47"/>
      <c r="H56" s="12"/>
    </row>
    <row r="57" spans="1:8" x14ac:dyDescent="0.25">
      <c r="A57" s="18" t="s">
        <v>312</v>
      </c>
      <c r="B57" s="18" t="s">
        <v>313</v>
      </c>
      <c r="C57" s="375">
        <v>0</v>
      </c>
      <c r="E57" s="45"/>
      <c r="F57" s="46">
        <v>0</v>
      </c>
      <c r="G57" s="47"/>
      <c r="H57" s="12"/>
    </row>
    <row r="58" spans="1:8" x14ac:dyDescent="0.25">
      <c r="A58" s="18" t="s">
        <v>314</v>
      </c>
      <c r="B58" s="48" t="s">
        <v>315</v>
      </c>
      <c r="C58" s="372">
        <v>7500000000</v>
      </c>
      <c r="D58" s="45"/>
      <c r="E58" s="45"/>
      <c r="F58" s="50">
        <f>SUM(F53:F57)</f>
        <v>1</v>
      </c>
      <c r="G58" s="47"/>
      <c r="H58" s="12"/>
    </row>
    <row r="59" spans="1:8" x14ac:dyDescent="0.25">
      <c r="A59" s="18" t="s">
        <v>316</v>
      </c>
      <c r="B59" s="51" t="s">
        <v>317</v>
      </c>
      <c r="C59" s="139"/>
      <c r="E59" s="45"/>
      <c r="F59" s="46" t="s">
        <v>738</v>
      </c>
      <c r="G59" s="47"/>
      <c r="H59" s="12"/>
    </row>
    <row r="60" spans="1:8" x14ac:dyDescent="0.25">
      <c r="A60" s="18" t="s">
        <v>318</v>
      </c>
      <c r="B60" s="51" t="s">
        <v>317</v>
      </c>
      <c r="C60" s="139"/>
      <c r="E60" s="45"/>
      <c r="F60" s="46" t="s">
        <v>738</v>
      </c>
      <c r="G60" s="47"/>
      <c r="H60" s="12"/>
    </row>
    <row r="61" spans="1:8" x14ac:dyDescent="0.25">
      <c r="A61" s="18" t="s">
        <v>319</v>
      </c>
      <c r="B61" s="51" t="s">
        <v>317</v>
      </c>
      <c r="C61" s="139"/>
      <c r="E61" s="45"/>
      <c r="F61" s="46" t="s">
        <v>738</v>
      </c>
      <c r="G61" s="47"/>
      <c r="H61" s="12"/>
    </row>
    <row r="62" spans="1:8" x14ac:dyDescent="0.25">
      <c r="A62" s="18" t="s">
        <v>320</v>
      </c>
      <c r="B62" s="51" t="s">
        <v>317</v>
      </c>
      <c r="C62" s="139"/>
      <c r="E62" s="45"/>
      <c r="F62" s="46" t="s">
        <v>738</v>
      </c>
      <c r="G62" s="47"/>
      <c r="H62" s="12"/>
    </row>
    <row r="63" spans="1:8" x14ac:dyDescent="0.25">
      <c r="A63" s="18" t="s">
        <v>321</v>
      </c>
      <c r="B63" s="51" t="s">
        <v>317</v>
      </c>
      <c r="C63" s="139"/>
      <c r="E63" s="45"/>
      <c r="F63" s="46" t="s">
        <v>738</v>
      </c>
      <c r="G63" s="47"/>
      <c r="H63" s="12"/>
    </row>
    <row r="64" spans="1:8" x14ac:dyDescent="0.25">
      <c r="A64" s="18" t="s">
        <v>322</v>
      </c>
      <c r="B64" s="51" t="s">
        <v>317</v>
      </c>
      <c r="C64" s="142"/>
      <c r="D64" s="42"/>
      <c r="E64" s="42"/>
      <c r="F64" s="46" t="s">
        <v>738</v>
      </c>
      <c r="G64" s="52"/>
      <c r="H64" s="12"/>
    </row>
    <row r="65" spans="1:8" x14ac:dyDescent="0.25">
      <c r="A65" s="36"/>
      <c r="B65" s="37" t="s">
        <v>323</v>
      </c>
      <c r="C65" s="168" t="s">
        <v>324</v>
      </c>
      <c r="D65" s="53" t="s">
        <v>325</v>
      </c>
      <c r="E65" s="38"/>
      <c r="F65" s="39" t="s">
        <v>326</v>
      </c>
      <c r="G65" s="54" t="s">
        <v>327</v>
      </c>
      <c r="H65" s="12"/>
    </row>
    <row r="66" spans="1:8" x14ac:dyDescent="0.25">
      <c r="A66" s="18" t="s">
        <v>328</v>
      </c>
      <c r="B66" s="32" t="s">
        <v>329</v>
      </c>
      <c r="C66" s="169">
        <v>23.464916666666667</v>
      </c>
      <c r="D66" s="18" t="s">
        <v>1910</v>
      </c>
      <c r="E66" s="29"/>
      <c r="F66" s="55"/>
      <c r="G66" s="56"/>
      <c r="H66" s="12"/>
    </row>
    <row r="67" spans="1:8" x14ac:dyDescent="0.25">
      <c r="B67" s="32"/>
      <c r="E67" s="29"/>
      <c r="F67" s="55"/>
      <c r="G67" s="56"/>
      <c r="H67" s="12"/>
    </row>
    <row r="68" spans="1:8" x14ac:dyDescent="0.25">
      <c r="B68" s="32" t="s">
        <v>330</v>
      </c>
      <c r="C68" s="149"/>
      <c r="E68" s="29"/>
      <c r="F68" s="56"/>
      <c r="G68" s="56"/>
      <c r="H68" s="12"/>
    </row>
    <row r="69" spans="1:8" x14ac:dyDescent="0.25">
      <c r="B69" s="32" t="s">
        <v>331</v>
      </c>
      <c r="E69" s="29"/>
      <c r="F69" s="56"/>
      <c r="G69" s="56"/>
      <c r="H69" s="12"/>
    </row>
    <row r="70" spans="1:8" x14ac:dyDescent="0.25">
      <c r="A70" s="18" t="s">
        <v>332</v>
      </c>
      <c r="B70" s="57" t="s">
        <v>333</v>
      </c>
      <c r="C70" s="375">
        <v>444113.61</v>
      </c>
      <c r="D70" s="18" t="s">
        <v>1910</v>
      </c>
      <c r="E70" s="57"/>
      <c r="F70" s="46">
        <f>C70/C$77</f>
        <v>6.5845478647655952E-5</v>
      </c>
      <c r="G70" s="46" t="s">
        <v>738</v>
      </c>
      <c r="H70" s="12"/>
    </row>
    <row r="71" spans="1:8" x14ac:dyDescent="0.25">
      <c r="A71" s="18" t="s">
        <v>334</v>
      </c>
      <c r="B71" s="57" t="s">
        <v>335</v>
      </c>
      <c r="C71" s="375">
        <v>1953236.96</v>
      </c>
      <c r="D71" s="18" t="s">
        <v>1910</v>
      </c>
      <c r="E71" s="57"/>
      <c r="F71" s="46">
        <f t="shared" ref="F71:F76" si="0">C71/C$77</f>
        <v>2.8959216661586306E-4</v>
      </c>
      <c r="G71" s="46" t="s">
        <v>738</v>
      </c>
      <c r="H71" s="12"/>
    </row>
    <row r="72" spans="1:8" x14ac:dyDescent="0.25">
      <c r="A72" s="18" t="s">
        <v>336</v>
      </c>
      <c r="B72" s="57" t="s">
        <v>337</v>
      </c>
      <c r="C72" s="375">
        <v>4707652</v>
      </c>
      <c r="D72" s="18" t="s">
        <v>1910</v>
      </c>
      <c r="E72" s="57"/>
      <c r="F72" s="46">
        <f t="shared" si="0"/>
        <v>6.9796915083641519E-4</v>
      </c>
      <c r="G72" s="46" t="s">
        <v>738</v>
      </c>
      <c r="H72" s="12"/>
    </row>
    <row r="73" spans="1:8" x14ac:dyDescent="0.25">
      <c r="A73" s="18" t="s">
        <v>338</v>
      </c>
      <c r="B73" s="57" t="s">
        <v>339</v>
      </c>
      <c r="C73" s="375">
        <v>8824091.3699999992</v>
      </c>
      <c r="D73" s="18" t="s">
        <v>1910</v>
      </c>
      <c r="E73" s="57"/>
      <c r="F73" s="46">
        <f t="shared" si="0"/>
        <v>1.3082835265694744E-3</v>
      </c>
      <c r="G73" s="46" t="s">
        <v>738</v>
      </c>
      <c r="H73" s="12"/>
    </row>
    <row r="74" spans="1:8" x14ac:dyDescent="0.25">
      <c r="A74" s="18" t="s">
        <v>340</v>
      </c>
      <c r="B74" s="57" t="s">
        <v>341</v>
      </c>
      <c r="C74" s="375">
        <v>13928948.75</v>
      </c>
      <c r="D74" s="18" t="s">
        <v>1910</v>
      </c>
      <c r="E74" s="57"/>
      <c r="F74" s="46">
        <f t="shared" si="0"/>
        <v>2.0651434156733436E-3</v>
      </c>
      <c r="G74" s="46" t="s">
        <v>738</v>
      </c>
      <c r="H74" s="12"/>
    </row>
    <row r="75" spans="1:8" x14ac:dyDescent="0.25">
      <c r="A75" s="18" t="s">
        <v>342</v>
      </c>
      <c r="B75" s="57" t="s">
        <v>343</v>
      </c>
      <c r="C75" s="375">
        <v>162037326.58000001</v>
      </c>
      <c r="D75" s="18" t="s">
        <v>1910</v>
      </c>
      <c r="E75" s="57"/>
      <c r="F75" s="46">
        <f t="shared" si="0"/>
        <v>2.4024089978793142E-2</v>
      </c>
      <c r="G75" s="46" t="s">
        <v>738</v>
      </c>
      <c r="H75" s="12"/>
    </row>
    <row r="76" spans="1:8" x14ac:dyDescent="0.25">
      <c r="A76" s="18" t="s">
        <v>344</v>
      </c>
      <c r="B76" s="57" t="s">
        <v>345</v>
      </c>
      <c r="C76" s="375">
        <v>6552889832.71</v>
      </c>
      <c r="D76" s="18" t="s">
        <v>1910</v>
      </c>
      <c r="E76" s="57"/>
      <c r="F76" s="46">
        <f t="shared" si="0"/>
        <v>0.97154907628286402</v>
      </c>
      <c r="G76" s="46" t="s">
        <v>738</v>
      </c>
      <c r="H76" s="12"/>
    </row>
    <row r="77" spans="1:8" x14ac:dyDescent="0.25">
      <c r="A77" s="18" t="s">
        <v>346</v>
      </c>
      <c r="B77" s="58" t="s">
        <v>315</v>
      </c>
      <c r="C77" s="372">
        <f>SUM(C70:C76)</f>
        <v>6744785201.9800005</v>
      </c>
      <c r="D77" s="49">
        <v>0</v>
      </c>
      <c r="E77" s="32"/>
      <c r="F77" s="50">
        <f>SUM(F70:F76)</f>
        <v>0.99999999999999989</v>
      </c>
      <c r="G77" s="50">
        <v>0</v>
      </c>
      <c r="H77" s="12"/>
    </row>
    <row r="78" spans="1:8" x14ac:dyDescent="0.25">
      <c r="A78" s="18" t="s">
        <v>347</v>
      </c>
      <c r="B78" s="59" t="s">
        <v>348</v>
      </c>
      <c r="C78" s="153"/>
      <c r="D78" s="49"/>
      <c r="E78" s="32"/>
      <c r="F78" s="46" t="s">
        <v>738</v>
      </c>
      <c r="G78" s="46" t="s">
        <v>738</v>
      </c>
      <c r="H78" s="12"/>
    </row>
    <row r="79" spans="1:8" x14ac:dyDescent="0.25">
      <c r="A79" s="18" t="s">
        <v>349</v>
      </c>
      <c r="B79" s="59" t="s">
        <v>350</v>
      </c>
      <c r="C79" s="153"/>
      <c r="D79" s="49"/>
      <c r="E79" s="32"/>
      <c r="F79" s="46" t="s">
        <v>738</v>
      </c>
      <c r="G79" s="46" t="s">
        <v>738</v>
      </c>
      <c r="H79" s="12"/>
    </row>
    <row r="80" spans="1:8" x14ac:dyDescent="0.25">
      <c r="A80" s="18" t="s">
        <v>351</v>
      </c>
      <c r="B80" s="59" t="s">
        <v>352</v>
      </c>
      <c r="C80" s="153"/>
      <c r="D80" s="49"/>
      <c r="E80" s="32"/>
      <c r="F80" s="46" t="s">
        <v>738</v>
      </c>
      <c r="G80" s="46" t="s">
        <v>738</v>
      </c>
      <c r="H80" s="12"/>
    </row>
    <row r="81" spans="1:8" x14ac:dyDescent="0.25">
      <c r="A81" s="18" t="s">
        <v>353</v>
      </c>
      <c r="B81" s="59" t="s">
        <v>354</v>
      </c>
      <c r="C81" s="153"/>
      <c r="D81" s="49"/>
      <c r="E81" s="32"/>
      <c r="F81" s="46" t="s">
        <v>738</v>
      </c>
      <c r="G81" s="46" t="s">
        <v>738</v>
      </c>
      <c r="H81" s="12"/>
    </row>
    <row r="82" spans="1:8" x14ac:dyDescent="0.25">
      <c r="A82" s="18" t="s">
        <v>355</v>
      </c>
      <c r="B82" s="59" t="s">
        <v>356</v>
      </c>
      <c r="C82" s="153"/>
      <c r="D82" s="49"/>
      <c r="E82" s="32"/>
      <c r="F82" s="46" t="s">
        <v>738</v>
      </c>
      <c r="G82" s="46" t="s">
        <v>738</v>
      </c>
      <c r="H82" s="12"/>
    </row>
    <row r="83" spans="1:8" x14ac:dyDescent="0.25">
      <c r="A83" s="18" t="s">
        <v>357</v>
      </c>
      <c r="B83" s="59"/>
      <c r="C83" s="154"/>
      <c r="D83" s="45"/>
      <c r="E83" s="32"/>
      <c r="F83" s="47"/>
      <c r="G83" s="47"/>
      <c r="H83" s="12"/>
    </row>
    <row r="84" spans="1:8" x14ac:dyDescent="0.25">
      <c r="A84" s="18" t="s">
        <v>358</v>
      </c>
      <c r="B84" s="59"/>
      <c r="C84" s="154"/>
      <c r="D84" s="45"/>
      <c r="E84" s="32"/>
      <c r="F84" s="47"/>
      <c r="G84" s="47"/>
      <c r="H84" s="12"/>
    </row>
    <row r="85" spans="1:8" x14ac:dyDescent="0.25">
      <c r="A85" s="18" t="s">
        <v>359</v>
      </c>
      <c r="B85" s="59"/>
      <c r="C85" s="154"/>
      <c r="D85" s="45"/>
      <c r="E85" s="32"/>
      <c r="F85" s="47"/>
      <c r="G85" s="47"/>
      <c r="H85" s="12"/>
    </row>
    <row r="86" spans="1:8" x14ac:dyDescent="0.25">
      <c r="A86" s="18" t="s">
        <v>360</v>
      </c>
      <c r="B86" s="58"/>
      <c r="C86" s="154"/>
      <c r="D86" s="45"/>
      <c r="E86" s="32"/>
      <c r="F86" s="47" t="s">
        <v>738</v>
      </c>
      <c r="G86" s="47" t="s">
        <v>738</v>
      </c>
      <c r="H86" s="12"/>
    </row>
    <row r="87" spans="1:8" x14ac:dyDescent="0.25">
      <c r="A87" s="18" t="s">
        <v>361</v>
      </c>
      <c r="B87" s="59"/>
      <c r="C87" s="154"/>
      <c r="D87" s="45"/>
      <c r="E87" s="32"/>
      <c r="F87" s="47" t="s">
        <v>738</v>
      </c>
      <c r="G87" s="47" t="s">
        <v>738</v>
      </c>
      <c r="H87" s="12"/>
    </row>
    <row r="88" spans="1:8" x14ac:dyDescent="0.25">
      <c r="A88" s="36"/>
      <c r="B88" s="37" t="s">
        <v>362</v>
      </c>
      <c r="C88" s="168" t="s">
        <v>363</v>
      </c>
      <c r="D88" s="53" t="s">
        <v>364</v>
      </c>
      <c r="E88" s="38"/>
      <c r="F88" s="39" t="s">
        <v>365</v>
      </c>
      <c r="G88" s="36" t="s">
        <v>366</v>
      </c>
      <c r="H88" s="12"/>
    </row>
    <row r="89" spans="1:8" x14ac:dyDescent="0.25">
      <c r="A89" s="18" t="s">
        <v>367</v>
      </c>
      <c r="B89" s="32" t="s">
        <v>368</v>
      </c>
      <c r="C89" s="376">
        <f>'D. Insert Nat Trans Templ'!P3</f>
        <v>2.7240888296224699</v>
      </c>
      <c r="D89" s="377">
        <f>'D. Insert Nat Trans Templ'!Q3</f>
        <v>3.7236108453641985</v>
      </c>
      <c r="E89" s="29"/>
      <c r="F89" s="60"/>
      <c r="G89" s="61"/>
      <c r="H89" s="12"/>
    </row>
    <row r="90" spans="1:8" x14ac:dyDescent="0.25">
      <c r="B90" s="32"/>
      <c r="C90" s="169"/>
      <c r="D90" s="206"/>
      <c r="E90" s="29"/>
      <c r="F90" s="60"/>
      <c r="G90" s="61"/>
      <c r="H90" s="12"/>
    </row>
    <row r="91" spans="1:8" x14ac:dyDescent="0.25">
      <c r="B91" s="32" t="s">
        <v>369</v>
      </c>
      <c r="C91" s="207"/>
      <c r="D91" s="208"/>
      <c r="E91" s="29"/>
      <c r="F91" s="61"/>
      <c r="G91" s="61"/>
      <c r="H91" s="12"/>
    </row>
    <row r="92" spans="1:8" x14ac:dyDescent="0.25">
      <c r="A92" s="18" t="s">
        <v>370</v>
      </c>
      <c r="B92" s="32" t="s">
        <v>331</v>
      </c>
      <c r="C92" s="169"/>
      <c r="D92" s="206"/>
      <c r="E92" s="29"/>
      <c r="F92" s="61"/>
      <c r="G92" s="61"/>
      <c r="H92" s="12"/>
    </row>
    <row r="93" spans="1:8" x14ac:dyDescent="0.25">
      <c r="A93" s="18" t="s">
        <v>371</v>
      </c>
      <c r="B93" s="57" t="s">
        <v>333</v>
      </c>
      <c r="C93" s="384">
        <f>SUMIFS('D. Insert Nat Trans Templ'!H3:H30,'D. Insert Nat Trans Templ'!A3:A30,"&gt;=1",'D. Insert Nat Trans Templ'!N3:N30,"&gt;=0",'D. Insert Nat Trans Templ'!N3:N30,"&lt;1")</f>
        <v>1236525000</v>
      </c>
      <c r="D93" s="384">
        <f>SUMIFS('D. Insert Nat Trans Templ'!H3:H30,'D. Insert Nat Trans Templ'!A3:A30,"&gt;=1",'D. Insert Nat Trans Templ'!O3:O30,"&gt;=0",'D. Insert Nat Trans Templ'!O3:O30,"&lt;1")</f>
        <v>0</v>
      </c>
      <c r="E93" s="57"/>
      <c r="F93" s="46">
        <f>C93/C$100</f>
        <v>0.28902303202331231</v>
      </c>
      <c r="G93" s="46">
        <f>D93/D$100</f>
        <v>0</v>
      </c>
      <c r="H93" s="12"/>
    </row>
    <row r="94" spans="1:8" x14ac:dyDescent="0.25">
      <c r="A94" s="18" t="s">
        <v>372</v>
      </c>
      <c r="B94" s="57" t="s">
        <v>335</v>
      </c>
      <c r="C94" s="384">
        <f>SUMIFS('D. Insert Nat Trans Templ'!H3:H30,'D. Insert Nat Trans Templ'!A3:A30,"&gt;=1",'D. Insert Nat Trans Templ'!N3:N30,"&gt;=1",'D. Insert Nat Trans Templ'!N3:N30,"&lt;2")</f>
        <v>0</v>
      </c>
      <c r="D94" s="384">
        <f>SUMIFS('D. Insert Nat Trans Templ'!H3:H30,'D. Insert Nat Trans Templ'!A3:A30,"&gt;=1",'D. Insert Nat Trans Templ'!O3:O30,"&gt;=1",'D. Insert Nat Trans Templ'!O3:O30,"&lt;2")</f>
        <v>1236525000</v>
      </c>
      <c r="E94" s="57"/>
      <c r="F94" s="46">
        <f t="shared" ref="F94:F99" si="1">C94/C$100</f>
        <v>0</v>
      </c>
      <c r="G94" s="46">
        <f t="shared" ref="G94:G99" si="2">D94/D$100</f>
        <v>0.28902303202331231</v>
      </c>
      <c r="H94" s="12"/>
    </row>
    <row r="95" spans="1:8" x14ac:dyDescent="0.25">
      <c r="A95" s="18" t="s">
        <v>373</v>
      </c>
      <c r="B95" s="57" t="s">
        <v>337</v>
      </c>
      <c r="C95" s="384">
        <f>SUMIFS('D. Insert Nat Trans Templ'!H3:H30,'D. Insert Nat Trans Templ'!A3:A30,"&gt;=1",'D. Insert Nat Trans Templ'!N3:N30,"&gt;=2",'D. Insert Nat Trans Templ'!N3:N30,"&lt;3")</f>
        <v>0</v>
      </c>
      <c r="D95" s="384">
        <f>SUMIFS('D. Insert Nat Trans Templ'!H3:H30,'D. Insert Nat Trans Templ'!A3:A30,"&gt;=1",'D. Insert Nat Trans Templ'!O3:O30,"&gt;=2",'D. Insert Nat Trans Templ'!O3:O30,"&lt;3")</f>
        <v>0</v>
      </c>
      <c r="E95" s="57"/>
      <c r="F95" s="46">
        <f t="shared" si="1"/>
        <v>0</v>
      </c>
      <c r="G95" s="46">
        <f t="shared" si="2"/>
        <v>0</v>
      </c>
      <c r="H95" s="12"/>
    </row>
    <row r="96" spans="1:8" x14ac:dyDescent="0.25">
      <c r="A96" s="18" t="s">
        <v>374</v>
      </c>
      <c r="B96" s="57" t="s">
        <v>339</v>
      </c>
      <c r="C96" s="384">
        <f>SUMIFS('D. Insert Nat Trans Templ'!H3:H30,'D. Insert Nat Trans Templ'!A3:A30,"&gt;=1",'D. Insert Nat Trans Templ'!N3:N30,"&gt;=3",'D. Insert Nat Trans Templ'!N3:N30,"&lt;4")</f>
        <v>2719114500</v>
      </c>
      <c r="D96" s="384">
        <f>SUMIFS('D. Insert Nat Trans Templ'!H3:H30,'D. Insert Nat Trans Templ'!A3:A30,"&gt;=1",'D. Insert Nat Trans Templ'!O3:O30,"&gt;=3",'D. Insert Nat Trans Templ'!O3:O30,"&lt;4")</f>
        <v>0</v>
      </c>
      <c r="E96" s="57"/>
      <c r="F96" s="46">
        <f t="shared" si="1"/>
        <v>0.63556071831022642</v>
      </c>
      <c r="G96" s="46">
        <f t="shared" si="2"/>
        <v>0</v>
      </c>
      <c r="H96" s="12"/>
    </row>
    <row r="97" spans="1:8" x14ac:dyDescent="0.25">
      <c r="A97" s="18" t="s">
        <v>375</v>
      </c>
      <c r="B97" s="57" t="s">
        <v>341</v>
      </c>
      <c r="C97" s="384">
        <f>SUMIFS('D. Insert Nat Trans Templ'!H3:H30,'D. Insert Nat Trans Templ'!A3:A30,"&gt;=1",'D. Insert Nat Trans Templ'!N3:N30,"&gt;=4",'D. Insert Nat Trans Templ'!N3:N30,"&lt;5")</f>
        <v>0</v>
      </c>
      <c r="D97" s="384">
        <f>SUMIFS('D. Insert Nat Trans Templ'!H3:H30,'D. Insert Nat Trans Templ'!A3:A30,"&gt;=1",'D. Insert Nat Trans Templ'!O3:O30,"&gt;=4",'D. Insert Nat Trans Templ'!O3:O30,"&lt;5")</f>
        <v>2719114500</v>
      </c>
      <c r="E97" s="57"/>
      <c r="F97" s="46">
        <f t="shared" si="1"/>
        <v>0</v>
      </c>
      <c r="G97" s="46">
        <f t="shared" si="2"/>
        <v>0.63556071831022642</v>
      </c>
      <c r="H97" s="12"/>
    </row>
    <row r="98" spans="1:8" x14ac:dyDescent="0.25">
      <c r="A98" s="18" t="s">
        <v>376</v>
      </c>
      <c r="B98" s="57" t="s">
        <v>343</v>
      </c>
      <c r="C98" s="384">
        <f>SUMIFS('D. Insert Nat Trans Templ'!H3:H30,'D. Insert Nat Trans Templ'!A3:A30,"&gt;=1",'D. Insert Nat Trans Templ'!N3:N30,"&gt;=5",'D. Insert Nat Trans Templ'!N3:N30,"&lt;10")</f>
        <v>322652757</v>
      </c>
      <c r="D98" s="384">
        <f>SUMIFS('D. Insert Nat Trans Templ'!H3:H30,'D. Insert Nat Trans Templ'!A3:A30,"&gt;=1",'D. Insert Nat Trans Templ'!O3:O30,"&gt;=5",'D. Insert Nat Trans Templ'!O3:O30,"&lt;10")</f>
        <v>322652757</v>
      </c>
      <c r="E98" s="57"/>
      <c r="F98" s="46">
        <f t="shared" si="1"/>
        <v>7.5416249666461252E-2</v>
      </c>
      <c r="G98" s="46">
        <f t="shared" si="2"/>
        <v>7.5416249666461252E-2</v>
      </c>
      <c r="H98" s="12"/>
    </row>
    <row r="99" spans="1:8" x14ac:dyDescent="0.25">
      <c r="A99" s="18" t="s">
        <v>377</v>
      </c>
      <c r="B99" s="57" t="s">
        <v>345</v>
      </c>
      <c r="C99" s="384">
        <f>SUMIFS('D. Insert Nat Trans Templ'!H3:H30,'D. Insert Nat Trans Templ'!A3:A30,"&gt;=1",'D. Insert Nat Trans Templ'!N3:N30,"&gt;=10")</f>
        <v>0</v>
      </c>
      <c r="D99" s="384">
        <f>SUMIFS('D. Insert Nat Trans Templ'!H3:H30,'D. Insert Nat Trans Templ'!A3:A30,"&gt;=1",'D. Insert Nat Trans Templ'!O3:O30,"&gt;=10")</f>
        <v>0</v>
      </c>
      <c r="E99" s="57"/>
      <c r="F99" s="46">
        <f t="shared" si="1"/>
        <v>0</v>
      </c>
      <c r="G99" s="46">
        <f t="shared" si="2"/>
        <v>0</v>
      </c>
      <c r="H99" s="12"/>
    </row>
    <row r="100" spans="1:8" x14ac:dyDescent="0.25">
      <c r="A100" s="18" t="s">
        <v>378</v>
      </c>
      <c r="B100" s="58" t="s">
        <v>315</v>
      </c>
      <c r="C100" s="384">
        <f>SUM(C93:C99)</f>
        <v>4278292257</v>
      </c>
      <c r="D100" s="384">
        <f>SUM(D93:D99)</f>
        <v>4278292257</v>
      </c>
      <c r="E100" s="32"/>
      <c r="F100" s="50">
        <f>SUM(F93:F99)</f>
        <v>1</v>
      </c>
      <c r="G100" s="50">
        <f>SUM(G93:G99)</f>
        <v>1</v>
      </c>
      <c r="H100" s="12"/>
    </row>
    <row r="101" spans="1:8" x14ac:dyDescent="0.25">
      <c r="A101" s="18" t="s">
        <v>379</v>
      </c>
      <c r="B101" s="59" t="s">
        <v>348</v>
      </c>
      <c r="C101" s="153"/>
      <c r="D101" s="49"/>
      <c r="E101" s="32"/>
      <c r="F101" s="46" t="s">
        <v>738</v>
      </c>
      <c r="G101" s="46" t="s">
        <v>738</v>
      </c>
      <c r="H101" s="12"/>
    </row>
    <row r="102" spans="1:8" x14ac:dyDescent="0.25">
      <c r="A102" s="18" t="s">
        <v>380</v>
      </c>
      <c r="B102" s="59" t="s">
        <v>350</v>
      </c>
      <c r="C102" s="153"/>
      <c r="D102" s="49"/>
      <c r="E102" s="32"/>
      <c r="F102" s="46" t="s">
        <v>738</v>
      </c>
      <c r="G102" s="46" t="s">
        <v>738</v>
      </c>
      <c r="H102" s="12"/>
    </row>
    <row r="103" spans="1:8" x14ac:dyDescent="0.25">
      <c r="A103" s="18" t="s">
        <v>381</v>
      </c>
      <c r="B103" s="59" t="s">
        <v>352</v>
      </c>
      <c r="C103" s="153"/>
      <c r="D103" s="49"/>
      <c r="E103" s="32"/>
      <c r="F103" s="46" t="s">
        <v>738</v>
      </c>
      <c r="G103" s="46" t="s">
        <v>738</v>
      </c>
      <c r="H103" s="12"/>
    </row>
    <row r="104" spans="1:8" x14ac:dyDescent="0.25">
      <c r="A104" s="18" t="s">
        <v>382</v>
      </c>
      <c r="B104" s="59" t="s">
        <v>354</v>
      </c>
      <c r="C104" s="153"/>
      <c r="D104" s="49"/>
      <c r="E104" s="32"/>
      <c r="F104" s="46" t="s">
        <v>738</v>
      </c>
      <c r="G104" s="46" t="s">
        <v>738</v>
      </c>
      <c r="H104" s="12"/>
    </row>
    <row r="105" spans="1:8" x14ac:dyDescent="0.25">
      <c r="A105" s="18" t="s">
        <v>383</v>
      </c>
      <c r="B105" s="59" t="s">
        <v>356</v>
      </c>
      <c r="C105" s="153"/>
      <c r="D105" s="49"/>
      <c r="E105" s="32"/>
      <c r="F105" s="46" t="s">
        <v>738</v>
      </c>
      <c r="G105" s="46" t="s">
        <v>738</v>
      </c>
      <c r="H105" s="12"/>
    </row>
    <row r="106" spans="1:8" x14ac:dyDescent="0.25">
      <c r="A106" s="18" t="s">
        <v>384</v>
      </c>
      <c r="B106" s="59"/>
      <c r="C106" s="154"/>
      <c r="D106" s="45"/>
      <c r="E106" s="32"/>
      <c r="F106" s="47"/>
      <c r="G106" s="47"/>
      <c r="H106" s="12"/>
    </row>
    <row r="107" spans="1:8" x14ac:dyDescent="0.25">
      <c r="A107" s="18" t="s">
        <v>385</v>
      </c>
      <c r="B107" s="59"/>
      <c r="C107" s="154"/>
      <c r="D107" s="45"/>
      <c r="E107" s="32"/>
      <c r="F107" s="47"/>
      <c r="G107" s="47"/>
      <c r="H107" s="12"/>
    </row>
    <row r="108" spans="1:8" x14ac:dyDescent="0.25">
      <c r="A108" s="18" t="s">
        <v>386</v>
      </c>
      <c r="B108" s="58"/>
      <c r="C108" s="154"/>
      <c r="D108" s="45"/>
      <c r="E108" s="32"/>
      <c r="F108" s="47"/>
      <c r="G108" s="47"/>
      <c r="H108" s="12"/>
    </row>
    <row r="109" spans="1:8" x14ac:dyDescent="0.25">
      <c r="A109" s="18" t="s">
        <v>387</v>
      </c>
      <c r="B109" s="59"/>
      <c r="C109" s="154"/>
      <c r="D109" s="45"/>
      <c r="E109" s="32"/>
      <c r="F109" s="47"/>
      <c r="G109" s="47"/>
      <c r="H109" s="12"/>
    </row>
    <row r="110" spans="1:8" x14ac:dyDescent="0.25">
      <c r="A110" s="18" t="s">
        <v>388</v>
      </c>
      <c r="B110" s="59"/>
      <c r="C110" s="154"/>
      <c r="D110" s="45"/>
      <c r="E110" s="32"/>
      <c r="F110" s="47"/>
      <c r="G110" s="47"/>
      <c r="H110" s="12"/>
    </row>
    <row r="111" spans="1:8" x14ac:dyDescent="0.25">
      <c r="A111" s="36"/>
      <c r="B111" s="62" t="s">
        <v>389</v>
      </c>
      <c r="C111" s="138" t="s">
        <v>390</v>
      </c>
      <c r="D111" s="39" t="s">
        <v>391</v>
      </c>
      <c r="E111" s="38"/>
      <c r="F111" s="39" t="s">
        <v>392</v>
      </c>
      <c r="G111" s="39" t="s">
        <v>393</v>
      </c>
      <c r="H111" s="12"/>
    </row>
    <row r="112" spans="1:8" x14ac:dyDescent="0.25">
      <c r="A112" s="18" t="s">
        <v>394</v>
      </c>
      <c r="B112" s="32" t="s">
        <v>395</v>
      </c>
      <c r="C112" s="375">
        <v>0</v>
      </c>
      <c r="D112" s="378">
        <v>0</v>
      </c>
      <c r="E112" s="47"/>
      <c r="F112" s="46" t="s">
        <v>738</v>
      </c>
      <c r="G112" s="46" t="s">
        <v>738</v>
      </c>
      <c r="H112" s="10"/>
    </row>
    <row r="113" spans="1:8" x14ac:dyDescent="0.25">
      <c r="A113" s="18" t="s">
        <v>396</v>
      </c>
      <c r="B113" s="32" t="s">
        <v>397</v>
      </c>
      <c r="C113" s="375">
        <v>0</v>
      </c>
      <c r="D113" s="378">
        <v>0</v>
      </c>
      <c r="E113" s="47"/>
      <c r="F113" s="46" t="s">
        <v>738</v>
      </c>
      <c r="G113" s="46" t="s">
        <v>738</v>
      </c>
      <c r="H113" s="10"/>
    </row>
    <row r="114" spans="1:8" x14ac:dyDescent="0.25">
      <c r="A114" s="18" t="s">
        <v>398</v>
      </c>
      <c r="B114" s="32" t="s">
        <v>399</v>
      </c>
      <c r="C114" s="375">
        <v>0</v>
      </c>
      <c r="D114" s="378">
        <v>0</v>
      </c>
      <c r="E114" s="47"/>
      <c r="F114" s="46" t="s">
        <v>738</v>
      </c>
      <c r="G114" s="46" t="s">
        <v>738</v>
      </c>
      <c r="H114" s="10"/>
    </row>
    <row r="115" spans="1:8" x14ac:dyDescent="0.25">
      <c r="A115" s="18" t="s">
        <v>400</v>
      </c>
      <c r="B115" s="32" t="s">
        <v>401</v>
      </c>
      <c r="C115" s="375">
        <v>0</v>
      </c>
      <c r="D115" s="378">
        <v>0</v>
      </c>
      <c r="E115" s="47"/>
      <c r="F115" s="46" t="s">
        <v>738</v>
      </c>
      <c r="G115" s="46" t="s">
        <v>738</v>
      </c>
      <c r="H115" s="10"/>
    </row>
    <row r="116" spans="1:8" x14ac:dyDescent="0.25">
      <c r="A116" s="18" t="s">
        <v>402</v>
      </c>
      <c r="B116" s="32" t="s">
        <v>403</v>
      </c>
      <c r="C116" s="375">
        <v>0</v>
      </c>
      <c r="D116" s="378">
        <v>0</v>
      </c>
      <c r="E116" s="47"/>
      <c r="F116" s="46" t="s">
        <v>738</v>
      </c>
      <c r="G116" s="46" t="s">
        <v>738</v>
      </c>
      <c r="H116" s="10"/>
    </row>
    <row r="117" spans="1:8" x14ac:dyDescent="0.25">
      <c r="A117" s="18" t="s">
        <v>404</v>
      </c>
      <c r="B117" s="32" t="s">
        <v>405</v>
      </c>
      <c r="C117" s="375">
        <v>0</v>
      </c>
      <c r="D117" s="378">
        <v>0</v>
      </c>
      <c r="E117" s="32"/>
      <c r="F117" s="46" t="s">
        <v>738</v>
      </c>
      <c r="G117" s="46" t="s">
        <v>738</v>
      </c>
      <c r="H117" s="10"/>
    </row>
    <row r="118" spans="1:8" x14ac:dyDescent="0.25">
      <c r="A118" s="18" t="s">
        <v>406</v>
      </c>
      <c r="B118" s="32" t="s">
        <v>407</v>
      </c>
      <c r="C118" s="375">
        <v>0</v>
      </c>
      <c r="D118" s="378">
        <v>0</v>
      </c>
      <c r="E118" s="32"/>
      <c r="F118" s="46" t="s">
        <v>738</v>
      </c>
      <c r="G118" s="46" t="s">
        <v>738</v>
      </c>
    </row>
    <row r="119" spans="1:8" x14ac:dyDescent="0.25">
      <c r="A119" s="18" t="s">
        <v>408</v>
      </c>
      <c r="B119" s="32" t="s">
        <v>409</v>
      </c>
      <c r="C119" s="375">
        <v>0</v>
      </c>
      <c r="D119" s="378">
        <v>0</v>
      </c>
      <c r="E119" s="32"/>
      <c r="F119" s="46" t="s">
        <v>738</v>
      </c>
      <c r="G119" s="46" t="s">
        <v>738</v>
      </c>
    </row>
    <row r="120" spans="1:8" x14ac:dyDescent="0.25">
      <c r="A120" s="18" t="s">
        <v>410</v>
      </c>
      <c r="B120" s="32" t="s">
        <v>411</v>
      </c>
      <c r="C120" s="375">
        <v>0</v>
      </c>
      <c r="D120" s="378">
        <v>0</v>
      </c>
      <c r="E120" s="32"/>
      <c r="F120" s="46" t="s">
        <v>738</v>
      </c>
      <c r="G120" s="46" t="s">
        <v>738</v>
      </c>
    </row>
    <row r="121" spans="1:8" x14ac:dyDescent="0.25">
      <c r="A121" s="18" t="s">
        <v>412</v>
      </c>
      <c r="B121" s="18" t="s">
        <v>413</v>
      </c>
      <c r="C121" s="375">
        <v>0</v>
      </c>
      <c r="D121" s="378">
        <v>0</v>
      </c>
      <c r="F121" s="46" t="s">
        <v>738</v>
      </c>
      <c r="G121" s="46" t="s">
        <v>738</v>
      </c>
    </row>
    <row r="122" spans="1:8" x14ac:dyDescent="0.25">
      <c r="A122" s="18" t="s">
        <v>414</v>
      </c>
      <c r="B122" s="32" t="s">
        <v>415</v>
      </c>
      <c r="C122" s="375">
        <v>0</v>
      </c>
      <c r="D122" s="378">
        <v>0</v>
      </c>
      <c r="E122" s="32"/>
      <c r="F122" s="46" t="s">
        <v>738</v>
      </c>
      <c r="G122" s="46" t="s">
        <v>738</v>
      </c>
    </row>
    <row r="123" spans="1:8" x14ac:dyDescent="0.25">
      <c r="A123" s="18" t="s">
        <v>417</v>
      </c>
      <c r="B123" s="32" t="s">
        <v>416</v>
      </c>
      <c r="C123" s="375">
        <v>0</v>
      </c>
      <c r="D123" s="378">
        <v>0</v>
      </c>
      <c r="E123" s="32"/>
      <c r="F123" s="46" t="s">
        <v>738</v>
      </c>
      <c r="G123" s="46" t="s">
        <v>738</v>
      </c>
    </row>
    <row r="124" spans="1:8" x14ac:dyDescent="0.25">
      <c r="A124" s="18" t="s">
        <v>419</v>
      </c>
      <c r="B124" s="32" t="s">
        <v>418</v>
      </c>
      <c r="C124" s="375">
        <v>0</v>
      </c>
      <c r="D124" s="378">
        <v>0</v>
      </c>
      <c r="E124" s="32"/>
      <c r="F124" s="46" t="s">
        <v>738</v>
      </c>
      <c r="G124" s="46" t="s">
        <v>738</v>
      </c>
    </row>
    <row r="125" spans="1:8" x14ac:dyDescent="0.25">
      <c r="A125" s="18" t="s">
        <v>421</v>
      </c>
      <c r="B125" s="57" t="s">
        <v>420</v>
      </c>
      <c r="C125" s="375">
        <v>0</v>
      </c>
      <c r="D125" s="378">
        <v>0</v>
      </c>
      <c r="E125" s="32"/>
      <c r="F125" s="46" t="s">
        <v>738</v>
      </c>
      <c r="G125" s="46" t="s">
        <v>738</v>
      </c>
    </row>
    <row r="126" spans="1:8" x14ac:dyDescent="0.25">
      <c r="A126" s="18" t="s">
        <v>423</v>
      </c>
      <c r="B126" s="32" t="s">
        <v>422</v>
      </c>
      <c r="C126" s="375">
        <v>0</v>
      </c>
      <c r="D126" s="378">
        <v>0</v>
      </c>
      <c r="E126" s="32"/>
      <c r="F126" s="46" t="s">
        <v>738</v>
      </c>
      <c r="G126" s="46" t="s">
        <v>738</v>
      </c>
      <c r="H126" s="42"/>
    </row>
    <row r="127" spans="1:8" x14ac:dyDescent="0.25">
      <c r="A127" s="18" t="s">
        <v>425</v>
      </c>
      <c r="B127" s="32" t="s">
        <v>424</v>
      </c>
      <c r="C127" s="375">
        <v>0</v>
      </c>
      <c r="D127" s="378">
        <v>0</v>
      </c>
      <c r="E127" s="32"/>
      <c r="F127" s="46" t="s">
        <v>738</v>
      </c>
      <c r="G127" s="46" t="s">
        <v>738</v>
      </c>
      <c r="H127" s="12"/>
    </row>
    <row r="128" spans="1:8" x14ac:dyDescent="0.25">
      <c r="A128" s="18" t="s">
        <v>427</v>
      </c>
      <c r="B128" s="32" t="s">
        <v>426</v>
      </c>
      <c r="C128" s="375">
        <v>0</v>
      </c>
      <c r="D128" s="378">
        <v>0</v>
      </c>
      <c r="E128" s="32"/>
      <c r="F128" s="46" t="s">
        <v>738</v>
      </c>
      <c r="G128" s="46" t="s">
        <v>738</v>
      </c>
      <c r="H128" s="12"/>
    </row>
    <row r="129" spans="1:8" x14ac:dyDescent="0.25">
      <c r="A129" s="18" t="s">
        <v>428</v>
      </c>
      <c r="B129" s="32" t="s">
        <v>313</v>
      </c>
      <c r="C129" s="375">
        <v>7500000000</v>
      </c>
      <c r="D129" s="378" t="s">
        <v>1910</v>
      </c>
      <c r="E129" s="32"/>
      <c r="F129" s="46">
        <v>1</v>
      </c>
      <c r="G129" s="46">
        <v>0</v>
      </c>
      <c r="H129" s="12"/>
    </row>
    <row r="130" spans="1:8" x14ac:dyDescent="0.25">
      <c r="A130" s="18" t="s">
        <v>429</v>
      </c>
      <c r="B130" s="58" t="s">
        <v>315</v>
      </c>
      <c r="C130" s="375">
        <f>C129</f>
        <v>7500000000</v>
      </c>
      <c r="D130" s="378">
        <v>0</v>
      </c>
      <c r="E130" s="32"/>
      <c r="F130" s="43">
        <f>SUM(F112:F129)</f>
        <v>1</v>
      </c>
      <c r="G130" s="43">
        <f>SUM(G112:G129)</f>
        <v>0</v>
      </c>
      <c r="H130" s="12"/>
    </row>
    <row r="131" spans="1:8" x14ac:dyDescent="0.25">
      <c r="A131" s="18" t="s">
        <v>430</v>
      </c>
      <c r="B131" s="51" t="s">
        <v>317</v>
      </c>
      <c r="C131" s="175"/>
      <c r="D131" s="40"/>
      <c r="E131" s="32"/>
      <c r="F131" s="46" t="s">
        <v>738</v>
      </c>
      <c r="G131" s="46" t="s">
        <v>738</v>
      </c>
      <c r="H131" s="12"/>
    </row>
    <row r="132" spans="1:8" x14ac:dyDescent="0.25">
      <c r="A132" s="18" t="s">
        <v>431</v>
      </c>
      <c r="B132" s="51" t="s">
        <v>317</v>
      </c>
      <c r="C132" s="139"/>
      <c r="D132" s="40"/>
      <c r="E132" s="32"/>
      <c r="F132" s="46" t="s">
        <v>738</v>
      </c>
      <c r="G132" s="46" t="s">
        <v>738</v>
      </c>
      <c r="H132" s="12"/>
    </row>
    <row r="133" spans="1:8" x14ac:dyDescent="0.25">
      <c r="A133" s="18" t="s">
        <v>432</v>
      </c>
      <c r="B133" s="51" t="s">
        <v>317</v>
      </c>
      <c r="C133" s="139"/>
      <c r="D133" s="40"/>
      <c r="E133" s="32"/>
      <c r="F133" s="46" t="s">
        <v>738</v>
      </c>
      <c r="G133" s="46" t="s">
        <v>738</v>
      </c>
      <c r="H133" s="12"/>
    </row>
    <row r="134" spans="1:8" x14ac:dyDescent="0.25">
      <c r="A134" s="18" t="s">
        <v>433</v>
      </c>
      <c r="B134" s="51" t="s">
        <v>317</v>
      </c>
      <c r="C134" s="139"/>
      <c r="D134" s="40"/>
      <c r="E134" s="32"/>
      <c r="F134" s="46" t="s">
        <v>738</v>
      </c>
      <c r="G134" s="46" t="s">
        <v>738</v>
      </c>
      <c r="H134" s="12"/>
    </row>
    <row r="135" spans="1:8" x14ac:dyDescent="0.25">
      <c r="A135" s="18" t="s">
        <v>434</v>
      </c>
      <c r="B135" s="51" t="s">
        <v>317</v>
      </c>
      <c r="C135" s="139"/>
      <c r="D135" s="40"/>
      <c r="E135" s="32"/>
      <c r="F135" s="46" t="s">
        <v>738</v>
      </c>
      <c r="G135" s="46" t="s">
        <v>738</v>
      </c>
      <c r="H135" s="12"/>
    </row>
    <row r="136" spans="1:8" x14ac:dyDescent="0.25">
      <c r="A136" s="18" t="s">
        <v>435</v>
      </c>
      <c r="B136" s="51" t="s">
        <v>317</v>
      </c>
      <c r="C136" s="139"/>
      <c r="D136" s="40"/>
      <c r="E136" s="32"/>
      <c r="F136" s="46" t="s">
        <v>738</v>
      </c>
      <c r="G136" s="46" t="s">
        <v>738</v>
      </c>
      <c r="H136" s="12"/>
    </row>
    <row r="137" spans="1:8" x14ac:dyDescent="0.25">
      <c r="A137" s="36"/>
      <c r="B137" s="37" t="s">
        <v>436</v>
      </c>
      <c r="C137" s="138" t="s">
        <v>390</v>
      </c>
      <c r="D137" s="39" t="s">
        <v>391</v>
      </c>
      <c r="E137" s="38"/>
      <c r="F137" s="39" t="s">
        <v>392</v>
      </c>
      <c r="G137" s="39" t="s">
        <v>393</v>
      </c>
      <c r="H137" s="12"/>
    </row>
    <row r="138" spans="1:8" x14ac:dyDescent="0.25">
      <c r="A138" s="18" t="s">
        <v>437</v>
      </c>
      <c r="B138" s="32" t="s">
        <v>395</v>
      </c>
      <c r="C138" s="375">
        <f>SUMIFS('D. Insert Nat Trans Templ'!F3:F30,'D. Insert Nat Trans Templ'!A3:A30,"&gt;=1",'D. Insert Nat Trans Templ'!E3:E30,"=EUR")</f>
        <v>2550000000</v>
      </c>
      <c r="D138" s="379">
        <v>0</v>
      </c>
      <c r="E138" s="47"/>
      <c r="F138" s="46">
        <f>C138/C156</f>
        <v>1</v>
      </c>
      <c r="G138" s="46" t="s">
        <v>738</v>
      </c>
      <c r="H138" s="12"/>
    </row>
    <row r="139" spans="1:8" x14ac:dyDescent="0.25">
      <c r="A139" s="18" t="s">
        <v>438</v>
      </c>
      <c r="B139" s="32" t="s">
        <v>397</v>
      </c>
      <c r="C139" s="375">
        <f>SUMIFS('D. Insert Nat Trans Templ'!F3:F30,'D. Insert Nat Trans Templ'!A3:A30,"&gt;=1",'D. Insert Nat Trans Templ'!E3:E30,"=AUD")</f>
        <v>0</v>
      </c>
      <c r="D139" s="379">
        <f>SUMIFS('D. Insert Nat Trans Templ'!H3:H30,'D. Insert Nat Trans Templ'!A3:A30,"&gt;=1",'D. Insert Nat Trans Templ'!E3:E30,"=AUD")</f>
        <v>0</v>
      </c>
      <c r="E139" s="47"/>
      <c r="F139" s="46" t="s">
        <v>738</v>
      </c>
      <c r="G139" s="46" t="s">
        <v>738</v>
      </c>
      <c r="H139" s="12"/>
    </row>
    <row r="140" spans="1:8" x14ac:dyDescent="0.25">
      <c r="A140" s="18" t="s">
        <v>439</v>
      </c>
      <c r="B140" s="32" t="s">
        <v>399</v>
      </c>
      <c r="C140" s="375">
        <v>0</v>
      </c>
      <c r="D140" s="379">
        <v>0</v>
      </c>
      <c r="E140" s="47"/>
      <c r="F140" s="46" t="s">
        <v>738</v>
      </c>
      <c r="G140" s="46" t="s">
        <v>738</v>
      </c>
      <c r="H140" s="12"/>
    </row>
    <row r="141" spans="1:8" x14ac:dyDescent="0.25">
      <c r="A141" s="18" t="s">
        <v>440</v>
      </c>
      <c r="B141" s="32" t="s">
        <v>401</v>
      </c>
      <c r="C141" s="375">
        <v>0</v>
      </c>
      <c r="D141" s="379">
        <v>0</v>
      </c>
      <c r="E141" s="47"/>
      <c r="F141" s="46" t="s">
        <v>738</v>
      </c>
      <c r="G141" s="46" t="s">
        <v>738</v>
      </c>
      <c r="H141" s="12"/>
    </row>
    <row r="142" spans="1:8" x14ac:dyDescent="0.25">
      <c r="A142" s="18" t="s">
        <v>441</v>
      </c>
      <c r="B142" s="32" t="s">
        <v>403</v>
      </c>
      <c r="C142" s="375">
        <f>SUMIFS('D. Insert Nat Trans Templ'!F3:F30,'D. Insert Nat Trans Templ'!A3:A30,"&gt;=1",'D. Insert Nat Trans Templ'!E3:E30,"=CHF")</f>
        <v>0</v>
      </c>
      <c r="D142" s="379">
        <f>SUMIFS('D. Insert Nat Trans Templ'!H3:H30,'D. Insert Nat Trans Templ'!A3:A30,"&gt;=1",'D. Insert Nat Trans Templ'!E3:E30,"=CHF")</f>
        <v>0</v>
      </c>
      <c r="E142" s="47"/>
      <c r="F142" s="46" t="s">
        <v>738</v>
      </c>
      <c r="G142" s="46" t="s">
        <v>738</v>
      </c>
      <c r="H142" s="12"/>
    </row>
    <row r="143" spans="1:8" x14ac:dyDescent="0.25">
      <c r="A143" s="18" t="s">
        <v>442</v>
      </c>
      <c r="B143" s="32" t="s">
        <v>405</v>
      </c>
      <c r="C143" s="375">
        <v>0</v>
      </c>
      <c r="D143" s="379">
        <v>0</v>
      </c>
      <c r="E143" s="32"/>
      <c r="F143" s="46" t="s">
        <v>738</v>
      </c>
      <c r="G143" s="46" t="s">
        <v>738</v>
      </c>
      <c r="H143" s="12"/>
    </row>
    <row r="144" spans="1:8" x14ac:dyDescent="0.25">
      <c r="A144" s="18" t="s">
        <v>443</v>
      </c>
      <c r="B144" s="32" t="s">
        <v>407</v>
      </c>
      <c r="C144" s="375">
        <v>0</v>
      </c>
      <c r="D144" s="379">
        <v>0</v>
      </c>
      <c r="E144" s="32"/>
      <c r="F144" s="46" t="s">
        <v>738</v>
      </c>
      <c r="G144" s="46" t="s">
        <v>738</v>
      </c>
      <c r="H144" s="12"/>
    </row>
    <row r="145" spans="1:8" x14ac:dyDescent="0.25">
      <c r="A145" s="18" t="s">
        <v>444</v>
      </c>
      <c r="B145" s="32" t="s">
        <v>409</v>
      </c>
      <c r="C145" s="375">
        <f>SUMIFS('D. Insert Nat Trans Templ'!F3:F30,'D. Insert Nat Trans Templ'!A3:A30,"&gt;=1",'D. Insert Nat Trans Templ'!E3:E30,"=GBP")</f>
        <v>0</v>
      </c>
      <c r="D145" s="379">
        <f>SUMIFS('D. Insert Nat Trans Templ'!H3:H30,'D. Insert Nat Trans Templ'!A3:A30,"&gt;=1",'D. Insert Nat Trans Templ'!E3:E30,"=GBP")</f>
        <v>0</v>
      </c>
      <c r="E145" s="32"/>
      <c r="F145" s="46" t="s">
        <v>738</v>
      </c>
      <c r="G145" s="46" t="s">
        <v>738</v>
      </c>
      <c r="H145" s="12"/>
    </row>
    <row r="146" spans="1:8" x14ac:dyDescent="0.25">
      <c r="A146" s="18" t="s">
        <v>445</v>
      </c>
      <c r="B146" s="32" t="s">
        <v>411</v>
      </c>
      <c r="C146" s="375">
        <v>0</v>
      </c>
      <c r="D146" s="379">
        <v>0</v>
      </c>
      <c r="E146" s="32"/>
      <c r="F146" s="46" t="s">
        <v>738</v>
      </c>
      <c r="G146" s="46" t="s">
        <v>738</v>
      </c>
      <c r="H146" s="12"/>
    </row>
    <row r="147" spans="1:8" x14ac:dyDescent="0.25">
      <c r="A147" s="18" t="s">
        <v>446</v>
      </c>
      <c r="B147" s="18" t="s">
        <v>413</v>
      </c>
      <c r="C147" s="375">
        <v>0</v>
      </c>
      <c r="D147" s="379">
        <v>0</v>
      </c>
      <c r="F147" s="46" t="s">
        <v>738</v>
      </c>
      <c r="G147" s="46" t="s">
        <v>738</v>
      </c>
      <c r="H147" s="12"/>
    </row>
    <row r="148" spans="1:8" x14ac:dyDescent="0.25">
      <c r="A148" s="18" t="s">
        <v>447</v>
      </c>
      <c r="B148" s="32" t="s">
        <v>415</v>
      </c>
      <c r="C148" s="375">
        <v>0</v>
      </c>
      <c r="D148" s="379">
        <v>0</v>
      </c>
      <c r="E148" s="32"/>
      <c r="F148" s="46" t="s">
        <v>738</v>
      </c>
      <c r="G148" s="46" t="s">
        <v>738</v>
      </c>
      <c r="H148" s="12"/>
    </row>
    <row r="149" spans="1:8" x14ac:dyDescent="0.25">
      <c r="A149" s="18" t="s">
        <v>448</v>
      </c>
      <c r="B149" s="32" t="s">
        <v>416</v>
      </c>
      <c r="C149" s="375">
        <v>0</v>
      </c>
      <c r="D149" s="379">
        <v>0</v>
      </c>
      <c r="E149" s="32"/>
      <c r="F149" s="46" t="s">
        <v>738</v>
      </c>
      <c r="G149" s="46" t="s">
        <v>738</v>
      </c>
      <c r="H149" s="12"/>
    </row>
    <row r="150" spans="1:8" x14ac:dyDescent="0.25">
      <c r="A150" s="18" t="s">
        <v>449</v>
      </c>
      <c r="B150" s="32" t="s">
        <v>418</v>
      </c>
      <c r="C150" s="375">
        <v>0</v>
      </c>
      <c r="D150" s="379">
        <v>0</v>
      </c>
      <c r="E150" s="32"/>
      <c r="F150" s="46" t="s">
        <v>738</v>
      </c>
      <c r="G150" s="46" t="s">
        <v>738</v>
      </c>
      <c r="H150" s="12"/>
    </row>
    <row r="151" spans="1:8" x14ac:dyDescent="0.25">
      <c r="A151" s="18" t="s">
        <v>450</v>
      </c>
      <c r="B151" s="57" t="s">
        <v>420</v>
      </c>
      <c r="C151" s="375">
        <v>0</v>
      </c>
      <c r="D151" s="379">
        <v>0</v>
      </c>
      <c r="E151" s="32"/>
      <c r="F151" s="46" t="s">
        <v>738</v>
      </c>
      <c r="G151" s="46" t="s">
        <v>738</v>
      </c>
      <c r="H151" s="12"/>
    </row>
    <row r="152" spans="1:8" x14ac:dyDescent="0.25">
      <c r="A152" s="18" t="s">
        <v>451</v>
      </c>
      <c r="B152" s="32" t="s">
        <v>422</v>
      </c>
      <c r="C152" s="375">
        <v>0</v>
      </c>
      <c r="D152" s="379">
        <v>0</v>
      </c>
      <c r="E152" s="32"/>
      <c r="F152" s="46" t="s">
        <v>738</v>
      </c>
      <c r="G152" s="46" t="s">
        <v>738</v>
      </c>
      <c r="H152" s="12"/>
    </row>
    <row r="153" spans="1:8" x14ac:dyDescent="0.25">
      <c r="A153" s="18" t="s">
        <v>452</v>
      </c>
      <c r="B153" s="32" t="s">
        <v>424</v>
      </c>
      <c r="C153" s="375">
        <v>0</v>
      </c>
      <c r="D153" s="379">
        <v>0</v>
      </c>
      <c r="E153" s="32"/>
      <c r="F153" s="46" t="s">
        <v>738</v>
      </c>
      <c r="G153" s="46" t="s">
        <v>738</v>
      </c>
      <c r="H153" s="12"/>
    </row>
    <row r="154" spans="1:8" x14ac:dyDescent="0.25">
      <c r="A154" s="18" t="s">
        <v>453</v>
      </c>
      <c r="B154" s="32" t="s">
        <v>426</v>
      </c>
      <c r="C154" s="375">
        <f>SUMIFS('D. Insert Nat Trans Templ'!F3:F30,'D. Insert Nat Trans Templ'!A3:A30,"&gt;=1",'D. Insert Nat Trans Templ'!E3:E30,"=USD")</f>
        <v>0</v>
      </c>
      <c r="D154" s="379">
        <f>SUMIFS('D. Insert Nat Trans Templ'!H3:H30,'D. Insert Nat Trans Templ'!A3:A30,"&gt;=1",'D. Insert Nat Trans Templ'!E3:E30,"=USD")</f>
        <v>0</v>
      </c>
      <c r="E154" s="32"/>
      <c r="F154" s="46" t="s">
        <v>738</v>
      </c>
      <c r="G154" s="46" t="s">
        <v>738</v>
      </c>
      <c r="H154" s="12"/>
    </row>
    <row r="155" spans="1:8" x14ac:dyDescent="0.25">
      <c r="A155" s="18" t="s">
        <v>454</v>
      </c>
      <c r="B155" s="32" t="s">
        <v>3112</v>
      </c>
      <c r="C155" s="375">
        <v>0</v>
      </c>
      <c r="D155" s="379">
        <f>SUMIFS('D. Insert Nat Trans Templ'!H3:H30,'D. Insert Nat Trans Templ'!A3:A30,"&gt;=1",'D. Insert Nat Trans Templ'!E3:E30,"=EUR")</f>
        <v>4278292257</v>
      </c>
      <c r="E155" s="32"/>
      <c r="F155" s="46" t="s">
        <v>738</v>
      </c>
      <c r="G155" s="46">
        <f>D155/D156</f>
        <v>1</v>
      </c>
      <c r="H155" s="12"/>
    </row>
    <row r="156" spans="1:8" x14ac:dyDescent="0.25">
      <c r="A156" s="18" t="s">
        <v>455</v>
      </c>
      <c r="B156" s="58" t="s">
        <v>315</v>
      </c>
      <c r="C156" s="375">
        <f>SUM(C138:C155)</f>
        <v>2550000000</v>
      </c>
      <c r="D156" s="379">
        <f>SUM(D138:D155)</f>
        <v>4278292257</v>
      </c>
      <c r="E156" s="32"/>
      <c r="F156" s="43">
        <f>SUM(F138:F155)</f>
        <v>1</v>
      </c>
      <c r="G156" s="43">
        <f>SUM(G138:G155)</f>
        <v>1</v>
      </c>
      <c r="H156" s="12"/>
    </row>
    <row r="157" spans="1:8" x14ac:dyDescent="0.25">
      <c r="A157" s="18" t="s">
        <v>456</v>
      </c>
      <c r="B157" s="51" t="s">
        <v>317</v>
      </c>
      <c r="C157" s="139"/>
      <c r="D157" s="40"/>
      <c r="E157" s="32"/>
      <c r="F157" s="46" t="s">
        <v>738</v>
      </c>
      <c r="G157" s="46" t="s">
        <v>738</v>
      </c>
      <c r="H157" s="12"/>
    </row>
    <row r="158" spans="1:8" x14ac:dyDescent="0.25">
      <c r="A158" s="18" t="s">
        <v>457</v>
      </c>
      <c r="B158" s="51" t="s">
        <v>317</v>
      </c>
      <c r="C158" s="139"/>
      <c r="D158" s="40"/>
      <c r="E158" s="32"/>
      <c r="F158" s="46" t="s">
        <v>738</v>
      </c>
      <c r="G158" s="46" t="s">
        <v>738</v>
      </c>
      <c r="H158" s="12"/>
    </row>
    <row r="159" spans="1:8" x14ac:dyDescent="0.25">
      <c r="A159" s="18" t="s">
        <v>458</v>
      </c>
      <c r="B159" s="51" t="s">
        <v>317</v>
      </c>
      <c r="C159" s="139"/>
      <c r="D159" s="40"/>
      <c r="E159" s="32"/>
      <c r="F159" s="46" t="s">
        <v>738</v>
      </c>
      <c r="G159" s="46" t="s">
        <v>738</v>
      </c>
      <c r="H159" s="12"/>
    </row>
    <row r="160" spans="1:8" x14ac:dyDescent="0.25">
      <c r="A160" s="18" t="s">
        <v>459</v>
      </c>
      <c r="B160" s="51" t="s">
        <v>317</v>
      </c>
      <c r="C160" s="139"/>
      <c r="D160" s="40"/>
      <c r="E160" s="32"/>
      <c r="F160" s="46" t="s">
        <v>738</v>
      </c>
      <c r="G160" s="46" t="s">
        <v>738</v>
      </c>
      <c r="H160" s="12"/>
    </row>
    <row r="161" spans="1:8" x14ac:dyDescent="0.25">
      <c r="A161" s="18" t="s">
        <v>460</v>
      </c>
      <c r="B161" s="51" t="s">
        <v>317</v>
      </c>
      <c r="C161" s="139"/>
      <c r="D161" s="40"/>
      <c r="E161" s="32"/>
      <c r="F161" s="46" t="s">
        <v>738</v>
      </c>
      <c r="G161" s="46" t="s">
        <v>738</v>
      </c>
      <c r="H161" s="12"/>
    </row>
    <row r="162" spans="1:8" x14ac:dyDescent="0.25">
      <c r="A162" s="18" t="s">
        <v>461</v>
      </c>
      <c r="B162" s="51" t="s">
        <v>317</v>
      </c>
      <c r="C162" s="139"/>
      <c r="D162" s="40"/>
      <c r="E162" s="32"/>
      <c r="F162" s="46" t="s">
        <v>738</v>
      </c>
      <c r="G162" s="46" t="s">
        <v>738</v>
      </c>
      <c r="H162" s="12"/>
    </row>
    <row r="163" spans="1:8" x14ac:dyDescent="0.25">
      <c r="A163" s="36"/>
      <c r="B163" s="37" t="s">
        <v>462</v>
      </c>
      <c r="C163" s="168" t="s">
        <v>390</v>
      </c>
      <c r="D163" s="53" t="s">
        <v>391</v>
      </c>
      <c r="E163" s="38"/>
      <c r="F163" s="53" t="s">
        <v>392</v>
      </c>
      <c r="G163" s="53" t="s">
        <v>393</v>
      </c>
      <c r="H163" s="12"/>
    </row>
    <row r="164" spans="1:8" x14ac:dyDescent="0.25">
      <c r="A164" s="18" t="s">
        <v>463</v>
      </c>
      <c r="B164" s="12" t="s">
        <v>464</v>
      </c>
      <c r="C164" s="375">
        <f>SUMIFS('D. Insert Nat Trans Templ'!H3:H30,'D. Insert Nat Trans Templ'!M3:M30,"=Fixed")</f>
        <v>4278292257</v>
      </c>
      <c r="D164" s="379" t="s">
        <v>1910</v>
      </c>
      <c r="E164" s="63"/>
      <c r="F164" s="46">
        <f>C164/C$167</f>
        <v>1</v>
      </c>
      <c r="G164" s="46" t="str">
        <f>IF(OR(D164="ND2",$D$167=0),"",D164/D$167)</f>
        <v/>
      </c>
      <c r="H164" s="12"/>
    </row>
    <row r="165" spans="1:8" x14ac:dyDescent="0.25">
      <c r="A165" s="18" t="s">
        <v>465</v>
      </c>
      <c r="B165" s="12" t="s">
        <v>466</v>
      </c>
      <c r="C165" s="375">
        <f>SUMIFS('D. Insert Nat Trans Templ'!H3:H30,'D. Insert Nat Trans Templ'!M3:M30,"=Float")</f>
        <v>0</v>
      </c>
      <c r="D165" s="379">
        <f>SUMIFS('D. Insert Nat Trans Templ'!H3:H30,'D. Insert Nat Trans Templ'!M3:M30,"=Fixed")</f>
        <v>4278292257</v>
      </c>
      <c r="E165" s="63"/>
      <c r="F165" s="46">
        <f t="shared" ref="F165:F166" si="3">C165/C$167</f>
        <v>0</v>
      </c>
      <c r="G165" s="46">
        <f t="shared" ref="G165:G167" si="4">IF(OR(D165="ND2",$D$167=0),"",D165/D$167)</f>
        <v>1</v>
      </c>
      <c r="H165" s="12"/>
    </row>
    <row r="166" spans="1:8" x14ac:dyDescent="0.25">
      <c r="A166" s="18" t="s">
        <v>467</v>
      </c>
      <c r="B166" s="12" t="s">
        <v>313</v>
      </c>
      <c r="C166" s="375">
        <v>0</v>
      </c>
      <c r="D166" s="379">
        <v>0</v>
      </c>
      <c r="E166" s="63"/>
      <c r="F166" s="46">
        <f t="shared" si="3"/>
        <v>0</v>
      </c>
      <c r="G166" s="46">
        <f t="shared" si="4"/>
        <v>0</v>
      </c>
      <c r="H166" s="12"/>
    </row>
    <row r="167" spans="1:8" x14ac:dyDescent="0.25">
      <c r="A167" s="18" t="s">
        <v>468</v>
      </c>
      <c r="B167" s="64" t="s">
        <v>315</v>
      </c>
      <c r="C167" s="380">
        <f>SUM(C164:C166)</f>
        <v>4278292257</v>
      </c>
      <c r="D167" s="381">
        <f>SUM(D164:D166)</f>
        <v>4278292257</v>
      </c>
      <c r="E167" s="63"/>
      <c r="F167" s="66">
        <f>SUM(F164:F166)</f>
        <v>1</v>
      </c>
      <c r="G167" s="46">
        <f t="shared" si="4"/>
        <v>1</v>
      </c>
      <c r="H167" s="12"/>
    </row>
    <row r="168" spans="1:8" x14ac:dyDescent="0.25">
      <c r="A168" s="18" t="s">
        <v>469</v>
      </c>
      <c r="B168" s="64"/>
      <c r="C168" s="170"/>
      <c r="D168" s="65"/>
      <c r="E168" s="63"/>
      <c r="F168" s="63"/>
      <c r="G168" s="57"/>
      <c r="H168" s="12"/>
    </row>
    <row r="169" spans="1:8" x14ac:dyDescent="0.25">
      <c r="A169" s="18" t="s">
        <v>470</v>
      </c>
      <c r="B169" s="64"/>
      <c r="C169" s="170"/>
      <c r="D169" s="65"/>
      <c r="E169" s="63"/>
      <c r="F169" s="63"/>
      <c r="G169" s="57"/>
      <c r="H169" s="12"/>
    </row>
    <row r="170" spans="1:8" x14ac:dyDescent="0.25">
      <c r="A170" s="18" t="s">
        <v>471</v>
      </c>
      <c r="B170" s="64"/>
      <c r="C170" s="170"/>
      <c r="D170" s="65"/>
      <c r="E170" s="63"/>
      <c r="F170" s="63"/>
      <c r="G170" s="57"/>
      <c r="H170" s="12"/>
    </row>
    <row r="171" spans="1:8" x14ac:dyDescent="0.25">
      <c r="A171" s="18" t="s">
        <v>472</v>
      </c>
      <c r="B171" s="64"/>
      <c r="C171" s="170"/>
      <c r="D171" s="65"/>
      <c r="E171" s="63"/>
      <c r="F171" s="63"/>
      <c r="G171" s="57"/>
      <c r="H171" s="12"/>
    </row>
    <row r="172" spans="1:8" x14ac:dyDescent="0.25">
      <c r="A172" s="18" t="s">
        <v>473</v>
      </c>
      <c r="B172" s="64"/>
      <c r="C172" s="170"/>
      <c r="D172" s="65"/>
      <c r="E172" s="63"/>
      <c r="F172" s="63"/>
      <c r="G172" s="57"/>
      <c r="H172" s="12"/>
    </row>
    <row r="173" spans="1:8" x14ac:dyDescent="0.25">
      <c r="A173" s="36"/>
      <c r="B173" s="37" t="s">
        <v>474</v>
      </c>
      <c r="C173" s="137" t="s">
        <v>279</v>
      </c>
      <c r="D173" s="36"/>
      <c r="E173" s="38"/>
      <c r="F173" s="39" t="s">
        <v>475</v>
      </c>
      <c r="G173" s="39"/>
      <c r="H173" s="12"/>
    </row>
    <row r="174" spans="1:8" x14ac:dyDescent="0.25">
      <c r="A174" s="18" t="s">
        <v>476</v>
      </c>
      <c r="B174" s="32" t="s">
        <v>477</v>
      </c>
      <c r="C174" s="375">
        <v>755214798.01999998</v>
      </c>
      <c r="D174" s="29"/>
      <c r="E174" s="21"/>
      <c r="F174" s="46">
        <f>C174/C179</f>
        <v>1</v>
      </c>
      <c r="G174" s="47"/>
      <c r="H174" s="12"/>
    </row>
    <row r="175" spans="1:8" ht="30" x14ac:dyDescent="0.25">
      <c r="A175" s="18" t="s">
        <v>478</v>
      </c>
      <c r="B175" s="32" t="s">
        <v>479</v>
      </c>
      <c r="C175" s="375">
        <v>0</v>
      </c>
      <c r="E175" s="52"/>
      <c r="F175" s="46">
        <v>0</v>
      </c>
      <c r="G175" s="47"/>
      <c r="H175" s="12"/>
    </row>
    <row r="176" spans="1:8" x14ac:dyDescent="0.25">
      <c r="A176" s="18" t="s">
        <v>480</v>
      </c>
      <c r="B176" s="32" t="s">
        <v>481</v>
      </c>
      <c r="C176" s="375">
        <v>0</v>
      </c>
      <c r="E176" s="52"/>
      <c r="F176" s="46">
        <v>0</v>
      </c>
      <c r="G176" s="47"/>
      <c r="H176" s="12"/>
    </row>
    <row r="177" spans="1:8" x14ac:dyDescent="0.25">
      <c r="A177" s="18" t="s">
        <v>482</v>
      </c>
      <c r="B177" s="32" t="s">
        <v>483</v>
      </c>
      <c r="C177" s="375">
        <v>0</v>
      </c>
      <c r="E177" s="52"/>
      <c r="F177" s="46">
        <f>C177/C179</f>
        <v>0</v>
      </c>
      <c r="G177" s="47"/>
      <c r="H177" s="12"/>
    </row>
    <row r="178" spans="1:8" x14ac:dyDescent="0.25">
      <c r="A178" s="18" t="s">
        <v>484</v>
      </c>
      <c r="B178" s="32" t="s">
        <v>313</v>
      </c>
      <c r="C178" s="375">
        <v>0</v>
      </c>
      <c r="E178" s="52"/>
      <c r="F178" s="46">
        <v>0</v>
      </c>
      <c r="G178" s="47"/>
      <c r="H178" s="12"/>
    </row>
    <row r="179" spans="1:8" x14ac:dyDescent="0.25">
      <c r="A179" s="18" t="s">
        <v>485</v>
      </c>
      <c r="B179" s="58" t="s">
        <v>315</v>
      </c>
      <c r="C179" s="372">
        <f>SUM(C174:C178)</f>
        <v>755214798.01999998</v>
      </c>
      <c r="E179" s="52"/>
      <c r="F179" s="50">
        <f>SUM(F174:F178)</f>
        <v>1</v>
      </c>
      <c r="G179" s="47"/>
      <c r="H179" s="12"/>
    </row>
    <row r="180" spans="1:8" x14ac:dyDescent="0.25">
      <c r="A180" s="18" t="s">
        <v>486</v>
      </c>
      <c r="B180" s="67" t="s">
        <v>487</v>
      </c>
      <c r="C180" s="139"/>
      <c r="E180" s="52"/>
      <c r="F180" s="46" t="s">
        <v>738</v>
      </c>
      <c r="G180" s="47"/>
      <c r="H180" s="12"/>
    </row>
    <row r="181" spans="1:8" ht="30" x14ac:dyDescent="0.25">
      <c r="A181" s="18" t="s">
        <v>488</v>
      </c>
      <c r="B181" s="67" t="s">
        <v>489</v>
      </c>
      <c r="C181" s="171"/>
      <c r="D181" s="67"/>
      <c r="E181" s="67"/>
      <c r="F181" s="46" t="s">
        <v>738</v>
      </c>
      <c r="G181" s="67"/>
      <c r="H181" s="67"/>
    </row>
    <row r="182" spans="1:8" ht="30" x14ac:dyDescent="0.25">
      <c r="A182" s="18" t="s">
        <v>490</v>
      </c>
      <c r="B182" s="67" t="s">
        <v>491</v>
      </c>
      <c r="C182" s="139"/>
      <c r="E182" s="52"/>
      <c r="F182" s="46" t="s">
        <v>738</v>
      </c>
      <c r="G182" s="47"/>
      <c r="H182" s="12"/>
    </row>
    <row r="183" spans="1:8" x14ac:dyDescent="0.25">
      <c r="A183" s="18" t="s">
        <v>492</v>
      </c>
      <c r="B183" s="67" t="s">
        <v>493</v>
      </c>
      <c r="C183" s="139"/>
      <c r="E183" s="52"/>
      <c r="F183" s="46" t="s">
        <v>738</v>
      </c>
      <c r="G183" s="47"/>
      <c r="H183" s="12"/>
    </row>
    <row r="184" spans="1:8" ht="30" x14ac:dyDescent="0.25">
      <c r="A184" s="18" t="s">
        <v>494</v>
      </c>
      <c r="B184" s="67" t="s">
        <v>495</v>
      </c>
      <c r="C184" s="171"/>
      <c r="D184" s="67"/>
      <c r="E184" s="67"/>
      <c r="F184" s="46" t="s">
        <v>738</v>
      </c>
      <c r="G184" s="67"/>
      <c r="H184" s="67"/>
    </row>
    <row r="185" spans="1:8" ht="30" x14ac:dyDescent="0.25">
      <c r="A185" s="18" t="s">
        <v>496</v>
      </c>
      <c r="B185" s="67" t="s">
        <v>497</v>
      </c>
      <c r="C185" s="139"/>
      <c r="E185" s="52"/>
      <c r="F185" s="46" t="s">
        <v>738</v>
      </c>
      <c r="G185" s="47"/>
      <c r="H185" s="12"/>
    </row>
    <row r="186" spans="1:8" x14ac:dyDescent="0.25">
      <c r="A186" s="18" t="s">
        <v>498</v>
      </c>
      <c r="B186" s="67" t="s">
        <v>499</v>
      </c>
      <c r="C186" s="139"/>
      <c r="E186" s="52"/>
      <c r="F186" s="46" t="s">
        <v>738</v>
      </c>
      <c r="G186" s="47"/>
      <c r="H186" s="12"/>
    </row>
    <row r="187" spans="1:8" x14ac:dyDescent="0.25">
      <c r="A187" s="18" t="s">
        <v>500</v>
      </c>
      <c r="B187" s="67" t="s">
        <v>501</v>
      </c>
      <c r="C187" s="139"/>
      <c r="E187" s="52"/>
      <c r="F187" s="46" t="s">
        <v>738</v>
      </c>
      <c r="G187" s="47"/>
      <c r="H187" s="12"/>
    </row>
    <row r="188" spans="1:8" x14ac:dyDescent="0.25">
      <c r="A188" s="18" t="s">
        <v>502</v>
      </c>
      <c r="B188" s="67"/>
      <c r="E188" s="52"/>
      <c r="F188" s="47"/>
      <c r="G188" s="47"/>
      <c r="H188" s="12"/>
    </row>
    <row r="189" spans="1:8" x14ac:dyDescent="0.25">
      <c r="A189" s="18" t="s">
        <v>503</v>
      </c>
      <c r="B189" s="67"/>
      <c r="E189" s="52"/>
      <c r="F189" s="47"/>
      <c r="G189" s="47"/>
      <c r="H189" s="12"/>
    </row>
    <row r="190" spans="1:8" x14ac:dyDescent="0.25">
      <c r="A190" s="18" t="s">
        <v>504</v>
      </c>
      <c r="B190" s="67"/>
      <c r="E190" s="52"/>
      <c r="F190" s="47"/>
      <c r="G190" s="47"/>
      <c r="H190" s="12"/>
    </row>
    <row r="191" spans="1:8" x14ac:dyDescent="0.25">
      <c r="A191" s="18" t="s">
        <v>505</v>
      </c>
      <c r="B191" s="51"/>
      <c r="E191" s="52"/>
      <c r="F191" s="47"/>
      <c r="G191" s="47"/>
      <c r="H191" s="12"/>
    </row>
    <row r="192" spans="1:8" x14ac:dyDescent="0.25">
      <c r="A192" s="36"/>
      <c r="B192" s="37" t="s">
        <v>506</v>
      </c>
      <c r="C192" s="137" t="s">
        <v>279</v>
      </c>
      <c r="D192" s="36"/>
      <c r="E192" s="38"/>
      <c r="F192" s="39" t="s">
        <v>475</v>
      </c>
      <c r="G192" s="39"/>
      <c r="H192" s="12"/>
    </row>
    <row r="193" spans="1:8" x14ac:dyDescent="0.25">
      <c r="A193" s="18" t="s">
        <v>507</v>
      </c>
      <c r="B193" s="32" t="s">
        <v>508</v>
      </c>
      <c r="C193" s="382">
        <f>C179</f>
        <v>755214798.01999998</v>
      </c>
      <c r="E193" s="45"/>
      <c r="F193" s="46">
        <f>C193/C208</f>
        <v>1</v>
      </c>
      <c r="G193" s="47"/>
      <c r="H193" s="12"/>
    </row>
    <row r="194" spans="1:8" x14ac:dyDescent="0.25">
      <c r="A194" s="18" t="s">
        <v>509</v>
      </c>
      <c r="B194" s="32" t="s">
        <v>510</v>
      </c>
      <c r="C194" s="383" t="s">
        <v>250</v>
      </c>
      <c r="E194" s="52"/>
      <c r="F194" s="46" t="s">
        <v>738</v>
      </c>
      <c r="G194" s="52"/>
      <c r="H194" s="12"/>
    </row>
    <row r="195" spans="1:8" x14ac:dyDescent="0.25">
      <c r="A195" s="18" t="s">
        <v>511</v>
      </c>
      <c r="B195" s="32" t="s">
        <v>512</v>
      </c>
      <c r="C195" s="383" t="s">
        <v>250</v>
      </c>
      <c r="E195" s="52"/>
      <c r="F195" s="46" t="s">
        <v>738</v>
      </c>
      <c r="G195" s="52"/>
      <c r="H195" s="12"/>
    </row>
    <row r="196" spans="1:8" x14ac:dyDescent="0.25">
      <c r="A196" s="18" t="s">
        <v>513</v>
      </c>
      <c r="B196" s="32" t="s">
        <v>514</v>
      </c>
      <c r="C196" s="383" t="s">
        <v>250</v>
      </c>
      <c r="E196" s="52"/>
      <c r="F196" s="46" t="s">
        <v>738</v>
      </c>
      <c r="G196" s="52"/>
      <c r="H196" s="12"/>
    </row>
    <row r="197" spans="1:8" x14ac:dyDescent="0.25">
      <c r="A197" s="18" t="s">
        <v>515</v>
      </c>
      <c r="B197" s="32" t="s">
        <v>516</v>
      </c>
      <c r="C197" s="383" t="s">
        <v>250</v>
      </c>
      <c r="E197" s="52"/>
      <c r="F197" s="46" t="s">
        <v>738</v>
      </c>
      <c r="G197" s="52"/>
      <c r="H197" s="12"/>
    </row>
    <row r="198" spans="1:8" x14ac:dyDescent="0.25">
      <c r="A198" s="18" t="s">
        <v>517</v>
      </c>
      <c r="B198" s="32" t="s">
        <v>518</v>
      </c>
      <c r="C198" s="383" t="s">
        <v>250</v>
      </c>
      <c r="E198" s="52"/>
      <c r="F198" s="46" t="s">
        <v>738</v>
      </c>
      <c r="G198" s="52"/>
      <c r="H198" s="12"/>
    </row>
    <row r="199" spans="1:8" x14ac:dyDescent="0.25">
      <c r="A199" s="18" t="s">
        <v>519</v>
      </c>
      <c r="B199" s="32" t="s">
        <v>520</v>
      </c>
      <c r="C199" s="383" t="s">
        <v>250</v>
      </c>
      <c r="E199" s="52"/>
      <c r="F199" s="46" t="s">
        <v>738</v>
      </c>
      <c r="G199" s="52"/>
      <c r="H199" s="12"/>
    </row>
    <row r="200" spans="1:8" x14ac:dyDescent="0.25">
      <c r="A200" s="18" t="s">
        <v>521</v>
      </c>
      <c r="B200" s="32" t="s">
        <v>522</v>
      </c>
      <c r="C200" s="383" t="s">
        <v>250</v>
      </c>
      <c r="E200" s="52"/>
      <c r="F200" s="46" t="s">
        <v>738</v>
      </c>
      <c r="G200" s="52"/>
      <c r="H200" s="12"/>
    </row>
    <row r="201" spans="1:8" x14ac:dyDescent="0.25">
      <c r="A201" s="18" t="s">
        <v>523</v>
      </c>
      <c r="B201" s="32" t="s">
        <v>524</v>
      </c>
      <c r="C201" s="383" t="s">
        <v>250</v>
      </c>
      <c r="E201" s="52"/>
      <c r="F201" s="46" t="s">
        <v>738</v>
      </c>
      <c r="G201" s="52"/>
      <c r="H201" s="12"/>
    </row>
    <row r="202" spans="1:8" x14ac:dyDescent="0.25">
      <c r="A202" s="18" t="s">
        <v>525</v>
      </c>
      <c r="B202" s="32" t="s">
        <v>526</v>
      </c>
      <c r="C202" s="383" t="s">
        <v>250</v>
      </c>
      <c r="E202" s="52"/>
      <c r="F202" s="46" t="s">
        <v>738</v>
      </c>
      <c r="G202" s="52"/>
      <c r="H202" s="12"/>
    </row>
    <row r="203" spans="1:8" x14ac:dyDescent="0.25">
      <c r="A203" s="18" t="s">
        <v>527</v>
      </c>
      <c r="B203" s="32" t="s">
        <v>528</v>
      </c>
      <c r="C203" s="383" t="s">
        <v>250</v>
      </c>
      <c r="E203" s="52"/>
      <c r="F203" s="46" t="s">
        <v>738</v>
      </c>
      <c r="G203" s="52"/>
      <c r="H203" s="12"/>
    </row>
    <row r="204" spans="1:8" x14ac:dyDescent="0.25">
      <c r="A204" s="18" t="s">
        <v>529</v>
      </c>
      <c r="B204" s="32" t="s">
        <v>530</v>
      </c>
      <c r="C204" s="383" t="s">
        <v>250</v>
      </c>
      <c r="E204" s="52"/>
      <c r="F204" s="46" t="s">
        <v>738</v>
      </c>
      <c r="G204" s="52"/>
      <c r="H204" s="12"/>
    </row>
    <row r="205" spans="1:8" x14ac:dyDescent="0.25">
      <c r="A205" s="18" t="s">
        <v>531</v>
      </c>
      <c r="B205" s="32" t="s">
        <v>532</v>
      </c>
      <c r="C205" s="383" t="s">
        <v>250</v>
      </c>
      <c r="E205" s="52"/>
      <c r="F205" s="46" t="s">
        <v>738</v>
      </c>
      <c r="G205" s="52"/>
      <c r="H205" s="12"/>
    </row>
    <row r="206" spans="1:8" x14ac:dyDescent="0.25">
      <c r="A206" s="18" t="s">
        <v>533</v>
      </c>
      <c r="B206" s="32" t="s">
        <v>313</v>
      </c>
      <c r="C206" s="383" t="s">
        <v>250</v>
      </c>
      <c r="E206" s="52"/>
      <c r="F206" s="46" t="s">
        <v>738</v>
      </c>
      <c r="G206" s="52"/>
      <c r="H206" s="12"/>
    </row>
    <row r="207" spans="1:8" x14ac:dyDescent="0.25">
      <c r="A207" s="18" t="s">
        <v>534</v>
      </c>
      <c r="B207" s="48" t="s">
        <v>535</v>
      </c>
      <c r="C207" s="383" t="s">
        <v>250</v>
      </c>
      <c r="E207" s="52"/>
      <c r="F207" s="46"/>
      <c r="G207" s="52"/>
      <c r="H207" s="12"/>
    </row>
    <row r="208" spans="1:8" x14ac:dyDescent="0.25">
      <c r="A208" s="18" t="s">
        <v>536</v>
      </c>
      <c r="B208" s="58" t="s">
        <v>315</v>
      </c>
      <c r="C208" s="372">
        <f>C193</f>
        <v>755214798.01999998</v>
      </c>
      <c r="D208" s="32"/>
      <c r="E208" s="52"/>
      <c r="F208" s="50">
        <f>SUM(F193:F207)</f>
        <v>1</v>
      </c>
      <c r="G208" s="52"/>
      <c r="H208" s="12"/>
    </row>
    <row r="209" spans="1:8" x14ac:dyDescent="0.25">
      <c r="A209" s="18" t="s">
        <v>537</v>
      </c>
      <c r="B209" s="51" t="s">
        <v>317</v>
      </c>
      <c r="C209" s="139"/>
      <c r="E209" s="52"/>
      <c r="F209" s="46" t="s">
        <v>738</v>
      </c>
      <c r="G209" s="52"/>
      <c r="H209" s="12"/>
    </row>
    <row r="210" spans="1:8" x14ac:dyDescent="0.25">
      <c r="A210" s="18" t="s">
        <v>538</v>
      </c>
      <c r="B210" s="51" t="s">
        <v>317</v>
      </c>
      <c r="C210" s="139"/>
      <c r="E210" s="52"/>
      <c r="F210" s="46" t="s">
        <v>738</v>
      </c>
      <c r="G210" s="52"/>
      <c r="H210" s="12"/>
    </row>
    <row r="211" spans="1:8" x14ac:dyDescent="0.25">
      <c r="A211" s="18" t="s">
        <v>539</v>
      </c>
      <c r="B211" s="51" t="s">
        <v>317</v>
      </c>
      <c r="C211" s="139"/>
      <c r="E211" s="52"/>
      <c r="F211" s="46" t="s">
        <v>738</v>
      </c>
      <c r="G211" s="52"/>
      <c r="H211" s="12"/>
    </row>
    <row r="212" spans="1:8" x14ac:dyDescent="0.25">
      <c r="A212" s="18" t="s">
        <v>540</v>
      </c>
      <c r="B212" s="51" t="s">
        <v>317</v>
      </c>
      <c r="C212" s="139"/>
      <c r="E212" s="52"/>
      <c r="F212" s="46" t="s">
        <v>738</v>
      </c>
      <c r="G212" s="52"/>
      <c r="H212" s="12"/>
    </row>
    <row r="213" spans="1:8" x14ac:dyDescent="0.25">
      <c r="A213" s="18" t="s">
        <v>541</v>
      </c>
      <c r="B213" s="51" t="s">
        <v>317</v>
      </c>
      <c r="C213" s="139"/>
      <c r="E213" s="52"/>
      <c r="F213" s="46" t="s">
        <v>738</v>
      </c>
      <c r="G213" s="52"/>
      <c r="H213" s="12"/>
    </row>
    <row r="214" spans="1:8" x14ac:dyDescent="0.25">
      <c r="A214" s="18" t="s">
        <v>542</v>
      </c>
      <c r="B214" s="51" t="s">
        <v>317</v>
      </c>
      <c r="C214" s="139"/>
      <c r="E214" s="52"/>
      <c r="F214" s="46" t="s">
        <v>738</v>
      </c>
      <c r="G214" s="52"/>
      <c r="H214" s="12"/>
    </row>
    <row r="215" spans="1:8" x14ac:dyDescent="0.25">
      <c r="A215" s="18" t="s">
        <v>543</v>
      </c>
      <c r="B215" s="51" t="s">
        <v>317</v>
      </c>
      <c r="C215" s="139"/>
      <c r="E215" s="52"/>
      <c r="F215" s="46" t="s">
        <v>738</v>
      </c>
      <c r="G215" s="52"/>
      <c r="H215" s="12"/>
    </row>
    <row r="216" spans="1:8" x14ac:dyDescent="0.25">
      <c r="A216" s="36"/>
      <c r="B216" s="37" t="s">
        <v>544</v>
      </c>
      <c r="C216" s="137" t="s">
        <v>279</v>
      </c>
      <c r="D216" s="36"/>
      <c r="E216" s="38"/>
      <c r="F216" s="39" t="s">
        <v>303</v>
      </c>
      <c r="G216" s="39" t="s">
        <v>545</v>
      </c>
      <c r="H216" s="12"/>
    </row>
    <row r="217" spans="1:8" x14ac:dyDescent="0.25">
      <c r="A217" s="18" t="s">
        <v>546</v>
      </c>
      <c r="B217" s="57" t="s">
        <v>547</v>
      </c>
      <c r="C217" s="382">
        <v>0</v>
      </c>
      <c r="E217" s="63"/>
      <c r="F217" s="46">
        <v>0</v>
      </c>
      <c r="G217" s="46">
        <v>0</v>
      </c>
      <c r="H217" s="12"/>
    </row>
    <row r="218" spans="1:8" x14ac:dyDescent="0.25">
      <c r="A218" s="18" t="s">
        <v>548</v>
      </c>
      <c r="B218" s="57" t="s">
        <v>549</v>
      </c>
      <c r="C218" s="382">
        <v>0</v>
      </c>
      <c r="E218" s="63"/>
      <c r="F218" s="46">
        <v>0</v>
      </c>
      <c r="G218" s="46">
        <v>0</v>
      </c>
      <c r="H218" s="12"/>
    </row>
    <row r="219" spans="1:8" x14ac:dyDescent="0.25">
      <c r="A219" s="18" t="s">
        <v>550</v>
      </c>
      <c r="B219" s="57" t="s">
        <v>313</v>
      </c>
      <c r="C219" s="375">
        <v>0</v>
      </c>
      <c r="E219" s="63"/>
      <c r="F219" s="46">
        <v>0</v>
      </c>
      <c r="G219" s="46">
        <v>0</v>
      </c>
      <c r="H219" s="12"/>
    </row>
    <row r="220" spans="1:8" x14ac:dyDescent="0.25">
      <c r="A220" s="18" t="s">
        <v>551</v>
      </c>
      <c r="B220" s="58" t="s">
        <v>315</v>
      </c>
      <c r="C220" s="375">
        <f>SUM(C217:C219)</f>
        <v>0</v>
      </c>
      <c r="E220" s="63"/>
      <c r="F220" s="46">
        <f>SUM(F217:F219)</f>
        <v>0</v>
      </c>
      <c r="G220" s="46">
        <f>SUM(G217:G219)</f>
        <v>0</v>
      </c>
      <c r="H220" s="12"/>
    </row>
    <row r="221" spans="1:8" x14ac:dyDescent="0.25">
      <c r="A221" s="18" t="s">
        <v>552</v>
      </c>
      <c r="B221" s="51" t="s">
        <v>317</v>
      </c>
      <c r="C221" s="139"/>
      <c r="E221" s="63"/>
      <c r="F221" s="46" t="s">
        <v>738</v>
      </c>
      <c r="G221" s="46" t="s">
        <v>738</v>
      </c>
      <c r="H221" s="12"/>
    </row>
    <row r="222" spans="1:8" x14ac:dyDescent="0.25">
      <c r="A222" s="18" t="s">
        <v>553</v>
      </c>
      <c r="B222" s="51" t="s">
        <v>317</v>
      </c>
      <c r="C222" s="139"/>
      <c r="E222" s="63"/>
      <c r="F222" s="46" t="s">
        <v>738</v>
      </c>
      <c r="G222" s="46" t="s">
        <v>738</v>
      </c>
      <c r="H222" s="12"/>
    </row>
    <row r="223" spans="1:8" x14ac:dyDescent="0.25">
      <c r="A223" s="18" t="s">
        <v>554</v>
      </c>
      <c r="B223" s="51" t="s">
        <v>317</v>
      </c>
      <c r="C223" s="139"/>
      <c r="E223" s="63"/>
      <c r="F223" s="46" t="s">
        <v>738</v>
      </c>
      <c r="G223" s="46" t="s">
        <v>738</v>
      </c>
      <c r="H223" s="12"/>
    </row>
    <row r="224" spans="1:8" x14ac:dyDescent="0.25">
      <c r="A224" s="18" t="s">
        <v>555</v>
      </c>
      <c r="B224" s="51" t="s">
        <v>317</v>
      </c>
      <c r="C224" s="139"/>
      <c r="E224" s="63"/>
      <c r="F224" s="46" t="s">
        <v>738</v>
      </c>
      <c r="G224" s="46" t="s">
        <v>738</v>
      </c>
      <c r="H224" s="12"/>
    </row>
    <row r="225" spans="1:8" x14ac:dyDescent="0.25">
      <c r="A225" s="18" t="s">
        <v>556</v>
      </c>
      <c r="B225" s="51" t="s">
        <v>317</v>
      </c>
      <c r="C225" s="139"/>
      <c r="E225" s="63"/>
      <c r="F225" s="46" t="s">
        <v>738</v>
      </c>
      <c r="G225" s="46" t="s">
        <v>738</v>
      </c>
      <c r="H225" s="12"/>
    </row>
    <row r="226" spans="1:8" x14ac:dyDescent="0.25">
      <c r="A226" s="18" t="s">
        <v>557</v>
      </c>
      <c r="B226" s="51" t="s">
        <v>317</v>
      </c>
      <c r="C226" s="139"/>
      <c r="E226" s="32"/>
      <c r="F226" s="46" t="s">
        <v>738</v>
      </c>
      <c r="G226" s="46" t="s">
        <v>738</v>
      </c>
      <c r="H226" s="12"/>
    </row>
    <row r="227" spans="1:8" x14ac:dyDescent="0.25">
      <c r="A227" s="18" t="s">
        <v>558</v>
      </c>
      <c r="B227" s="51" t="s">
        <v>317</v>
      </c>
      <c r="C227" s="139"/>
      <c r="E227" s="63"/>
      <c r="F227" s="46" t="s">
        <v>738</v>
      </c>
      <c r="G227" s="46" t="s">
        <v>738</v>
      </c>
      <c r="H227" s="12"/>
    </row>
    <row r="228" spans="1:8" x14ac:dyDescent="0.25">
      <c r="A228" s="36"/>
      <c r="B228" s="37" t="s">
        <v>559</v>
      </c>
      <c r="C228" s="137"/>
      <c r="D228" s="36"/>
      <c r="E228" s="38"/>
      <c r="F228" s="39"/>
      <c r="G228" s="39"/>
      <c r="H228" s="12"/>
    </row>
    <row r="229" spans="1:8" ht="30" x14ac:dyDescent="0.25">
      <c r="A229" s="18" t="s">
        <v>560</v>
      </c>
      <c r="B229" s="32" t="s">
        <v>561</v>
      </c>
      <c r="C229" s="18" t="s">
        <v>272</v>
      </c>
      <c r="H229" s="12"/>
    </row>
    <row r="230" spans="1:8" x14ac:dyDescent="0.25">
      <c r="A230" s="36"/>
      <c r="B230" s="37" t="s">
        <v>562</v>
      </c>
      <c r="C230" s="137"/>
      <c r="D230" s="36"/>
      <c r="E230" s="38"/>
      <c r="F230" s="39"/>
      <c r="G230" s="39"/>
      <c r="H230" s="12"/>
    </row>
    <row r="231" spans="1:8" x14ac:dyDescent="0.25">
      <c r="A231" s="18" t="s">
        <v>563</v>
      </c>
      <c r="B231" s="18" t="s">
        <v>564</v>
      </c>
      <c r="C231" s="139" t="s">
        <v>1910</v>
      </c>
      <c r="E231" s="32"/>
      <c r="H231" s="12"/>
    </row>
    <row r="232" spans="1:8" x14ac:dyDescent="0.25">
      <c r="A232" s="18" t="s">
        <v>565</v>
      </c>
      <c r="B232" s="68" t="s">
        <v>566</v>
      </c>
      <c r="C232" s="139" t="s">
        <v>2687</v>
      </c>
      <c r="E232" s="32"/>
      <c r="H232" s="12"/>
    </row>
    <row r="233" spans="1:8" x14ac:dyDescent="0.25">
      <c r="A233" s="18" t="s">
        <v>567</v>
      </c>
      <c r="B233" s="68" t="s">
        <v>568</v>
      </c>
      <c r="C233" s="139" t="s">
        <v>2687</v>
      </c>
      <c r="E233" s="32"/>
      <c r="H233" s="12"/>
    </row>
    <row r="234" spans="1:8" x14ac:dyDescent="0.25">
      <c r="A234" s="18" t="s">
        <v>569</v>
      </c>
      <c r="B234" s="30" t="s">
        <v>570</v>
      </c>
      <c r="C234" s="153"/>
      <c r="D234" s="32"/>
      <c r="E234" s="32"/>
      <c r="H234" s="12"/>
    </row>
    <row r="235" spans="1:8" x14ac:dyDescent="0.25">
      <c r="A235" s="18" t="s">
        <v>571</v>
      </c>
      <c r="B235" s="30" t="s">
        <v>572</v>
      </c>
      <c r="C235" s="153"/>
      <c r="D235" s="32"/>
      <c r="E235" s="32"/>
      <c r="H235" s="12"/>
    </row>
    <row r="236" spans="1:8" x14ac:dyDescent="0.25">
      <c r="A236" s="18" t="s">
        <v>573</v>
      </c>
      <c r="B236" s="30" t="s">
        <v>574</v>
      </c>
      <c r="C236" s="151"/>
      <c r="D236" s="32"/>
      <c r="E236" s="32"/>
      <c r="H236" s="12"/>
    </row>
    <row r="237" spans="1:8" x14ac:dyDescent="0.25">
      <c r="A237" s="18" t="s">
        <v>575</v>
      </c>
      <c r="C237" s="151"/>
      <c r="D237" s="32"/>
      <c r="E237" s="32"/>
      <c r="H237" s="12"/>
    </row>
    <row r="238" spans="1:8" x14ac:dyDescent="0.25">
      <c r="A238" s="18" t="s">
        <v>576</v>
      </c>
      <c r="C238" s="151"/>
      <c r="D238" s="32"/>
      <c r="E238" s="32"/>
      <c r="H238" s="12"/>
    </row>
    <row r="239" spans="1:8" x14ac:dyDescent="0.25">
      <c r="A239" s="36"/>
      <c r="B239" s="37" t="s">
        <v>3113</v>
      </c>
      <c r="C239" s="137"/>
      <c r="D239" s="36"/>
      <c r="E239" s="38"/>
      <c r="F239" s="39"/>
      <c r="G239" s="39"/>
      <c r="H239" s="12"/>
    </row>
    <row r="240" spans="1:8" ht="30" x14ac:dyDescent="0.25">
      <c r="A240" s="18" t="s">
        <v>577</v>
      </c>
      <c r="B240" s="243" t="s">
        <v>2734</v>
      </c>
      <c r="C240" s="243" t="s">
        <v>3114</v>
      </c>
      <c r="D240"/>
      <c r="E240" s="69"/>
      <c r="F240" s="69"/>
      <c r="G240" s="69"/>
      <c r="H240" s="12"/>
    </row>
    <row r="241" spans="1:8" x14ac:dyDescent="0.25">
      <c r="A241" s="18" t="s">
        <v>578</v>
      </c>
      <c r="B241" s="243" t="s">
        <v>2735</v>
      </c>
      <c r="C241" s="243" t="s">
        <v>250</v>
      </c>
      <c r="D241"/>
      <c r="E241" s="69"/>
      <c r="F241" s="69"/>
      <c r="G241" s="69"/>
      <c r="H241" s="12"/>
    </row>
    <row r="242" spans="1:8" x14ac:dyDescent="0.25">
      <c r="A242" s="18" t="s">
        <v>579</v>
      </c>
      <c r="B242" s="243" t="s">
        <v>2736</v>
      </c>
      <c r="C242" s="243" t="s">
        <v>3115</v>
      </c>
      <c r="D242"/>
      <c r="E242" s="69"/>
      <c r="F242" s="69"/>
      <c r="G242" s="69"/>
      <c r="H242" s="12"/>
    </row>
    <row r="243" spans="1:8" ht="30" x14ac:dyDescent="0.25">
      <c r="A243" s="18" t="s">
        <v>580</v>
      </c>
      <c r="B243" s="243" t="s">
        <v>2737</v>
      </c>
      <c r="C243" s="243" t="s">
        <v>3114</v>
      </c>
      <c r="D243"/>
      <c r="E243" s="69"/>
      <c r="F243" s="69"/>
      <c r="G243" s="69"/>
      <c r="H243" s="12"/>
    </row>
    <row r="244" spans="1:8" x14ac:dyDescent="0.25">
      <c r="A244" s="18" t="s">
        <v>3120</v>
      </c>
      <c r="B244" s="243" t="s">
        <v>2738</v>
      </c>
      <c r="C244" s="371" t="s">
        <v>2739</v>
      </c>
      <c r="D244" s="371" t="s">
        <v>2740</v>
      </c>
      <c r="E244" s="69"/>
      <c r="F244" s="69"/>
      <c r="G244" s="69"/>
      <c r="H244" s="12"/>
    </row>
    <row r="245" spans="1:8" x14ac:dyDescent="0.25">
      <c r="A245" s="18" t="s">
        <v>3121</v>
      </c>
      <c r="B245" s="243" t="s">
        <v>2741</v>
      </c>
      <c r="C245" s="253" t="s">
        <v>3114</v>
      </c>
      <c r="D245"/>
      <c r="E245" s="69"/>
      <c r="F245" s="69"/>
      <c r="G245" s="69"/>
      <c r="H245" s="12"/>
    </row>
    <row r="246" spans="1:8" x14ac:dyDescent="0.25">
      <c r="A246" s="18" t="s">
        <v>3122</v>
      </c>
      <c r="B246" s="243" t="s">
        <v>2742</v>
      </c>
      <c r="C246" s="243" t="s">
        <v>3115</v>
      </c>
      <c r="D246"/>
      <c r="E246" s="69"/>
      <c r="F246" s="69"/>
      <c r="G246" s="69"/>
      <c r="H246" s="12"/>
    </row>
    <row r="247" spans="1:8" x14ac:dyDescent="0.25">
      <c r="A247" s="18" t="s">
        <v>581</v>
      </c>
      <c r="D247" s="69"/>
      <c r="E247" s="69"/>
      <c r="F247" s="69"/>
      <c r="G247" s="69"/>
      <c r="H247" s="12"/>
    </row>
    <row r="248" spans="1:8" x14ac:dyDescent="0.25">
      <c r="A248" s="18" t="s">
        <v>582</v>
      </c>
      <c r="D248" s="69"/>
      <c r="E248" s="69"/>
      <c r="F248" s="69"/>
      <c r="G248" s="69"/>
      <c r="H248" s="12"/>
    </row>
    <row r="249" spans="1:8" x14ac:dyDescent="0.25">
      <c r="A249" s="18" t="s">
        <v>583</v>
      </c>
      <c r="D249" s="69"/>
      <c r="E249" s="69"/>
      <c r="F249" s="69"/>
      <c r="G249" s="69"/>
      <c r="H249" s="12"/>
    </row>
    <row r="250" spans="1:8" x14ac:dyDescent="0.25">
      <c r="A250" s="18" t="s">
        <v>584</v>
      </c>
      <c r="D250" s="69"/>
      <c r="E250" s="69"/>
      <c r="F250" s="69"/>
      <c r="G250" s="69"/>
      <c r="H250" s="12"/>
    </row>
    <row r="251" spans="1:8" x14ac:dyDescent="0.25">
      <c r="A251" s="18" t="s">
        <v>585</v>
      </c>
      <c r="D251" s="69"/>
      <c r="E251" s="69"/>
      <c r="F251" s="69"/>
      <c r="G251" s="69"/>
      <c r="H251" s="12"/>
    </row>
    <row r="252" spans="1:8" x14ac:dyDescent="0.25">
      <c r="A252" s="18" t="s">
        <v>586</v>
      </c>
      <c r="D252" s="69"/>
      <c r="E252" s="69"/>
      <c r="F252" s="69"/>
      <c r="G252" s="69"/>
      <c r="H252" s="12"/>
    </row>
    <row r="253" spans="1:8" x14ac:dyDescent="0.25">
      <c r="A253" s="18" t="s">
        <v>587</v>
      </c>
      <c r="D253" s="69"/>
      <c r="E253" s="69"/>
      <c r="F253" s="69"/>
      <c r="G253" s="69"/>
      <c r="H253" s="12"/>
    </row>
    <row r="254" spans="1:8" x14ac:dyDescent="0.25">
      <c r="A254" s="18" t="s">
        <v>588</v>
      </c>
      <c r="D254" s="69"/>
      <c r="E254" s="69"/>
      <c r="F254" s="69"/>
      <c r="G254" s="69"/>
      <c r="H254" s="12"/>
    </row>
    <row r="255" spans="1:8" x14ac:dyDescent="0.25">
      <c r="A255" s="18" t="s">
        <v>589</v>
      </c>
      <c r="D255" s="69"/>
      <c r="E255" s="69"/>
      <c r="F255" s="69"/>
      <c r="G255" s="69"/>
      <c r="H255" s="12"/>
    </row>
    <row r="256" spans="1:8" x14ac:dyDescent="0.25">
      <c r="A256" s="18" t="s">
        <v>590</v>
      </c>
      <c r="D256" s="69"/>
      <c r="E256" s="69"/>
      <c r="F256" s="69"/>
      <c r="G256" s="69"/>
      <c r="H256" s="12"/>
    </row>
    <row r="257" spans="1:8" x14ac:dyDescent="0.25">
      <c r="A257" s="18" t="s">
        <v>591</v>
      </c>
      <c r="D257" s="69"/>
      <c r="E257" s="69"/>
      <c r="F257" s="69"/>
      <c r="G257" s="69"/>
      <c r="H257" s="12"/>
    </row>
    <row r="258" spans="1:8" x14ac:dyDescent="0.25">
      <c r="A258" s="18" t="s">
        <v>592</v>
      </c>
      <c r="D258" s="69"/>
      <c r="E258" s="69"/>
      <c r="F258" s="69"/>
      <c r="G258" s="69"/>
      <c r="H258" s="12"/>
    </row>
    <row r="259" spans="1:8" x14ac:dyDescent="0.25">
      <c r="A259" s="18" t="s">
        <v>593</v>
      </c>
      <c r="D259" s="69"/>
      <c r="E259" s="69"/>
      <c r="F259" s="69"/>
      <c r="G259" s="69"/>
      <c r="H259" s="12"/>
    </row>
    <row r="260" spans="1:8" x14ac:dyDescent="0.25">
      <c r="A260" s="18" t="s">
        <v>594</v>
      </c>
      <c r="D260" s="69"/>
      <c r="E260" s="69"/>
      <c r="F260" s="69"/>
      <c r="G260" s="69"/>
      <c r="H260" s="12"/>
    </row>
    <row r="261" spans="1:8" x14ac:dyDescent="0.25">
      <c r="A261" s="18" t="s">
        <v>595</v>
      </c>
      <c r="D261" s="69"/>
      <c r="E261" s="69"/>
      <c r="F261" s="69"/>
      <c r="G261" s="69"/>
      <c r="H261" s="12"/>
    </row>
    <row r="262" spans="1:8" x14ac:dyDescent="0.25">
      <c r="A262" s="18" t="s">
        <v>596</v>
      </c>
      <c r="D262" s="69"/>
      <c r="E262" s="69"/>
      <c r="F262" s="69"/>
      <c r="G262" s="69"/>
      <c r="H262" s="12"/>
    </row>
    <row r="263" spans="1:8" x14ac:dyDescent="0.25">
      <c r="A263" s="18" t="s">
        <v>597</v>
      </c>
      <c r="D263" s="69"/>
      <c r="E263" s="69"/>
      <c r="F263" s="69"/>
      <c r="G263" s="69"/>
      <c r="H263" s="12"/>
    </row>
    <row r="264" spans="1:8" x14ac:dyDescent="0.25">
      <c r="A264" s="18" t="s">
        <v>598</v>
      </c>
      <c r="D264" s="69"/>
      <c r="E264" s="69"/>
      <c r="F264" s="69"/>
      <c r="G264" s="69"/>
      <c r="H264" s="12"/>
    </row>
    <row r="265" spans="1:8" x14ac:dyDescent="0.25">
      <c r="A265" s="18" t="s">
        <v>599</v>
      </c>
      <c r="D265" s="69"/>
      <c r="E265" s="69"/>
      <c r="F265" s="69"/>
      <c r="G265" s="69"/>
      <c r="H265" s="12"/>
    </row>
    <row r="266" spans="1:8" x14ac:dyDescent="0.25">
      <c r="A266" s="18" t="s">
        <v>600</v>
      </c>
      <c r="D266" s="69"/>
      <c r="E266" s="69"/>
      <c r="F266" s="69"/>
      <c r="G266" s="69"/>
      <c r="H266" s="12"/>
    </row>
    <row r="267" spans="1:8" x14ac:dyDescent="0.25">
      <c r="A267" s="18" t="s">
        <v>601</v>
      </c>
      <c r="D267" s="69"/>
      <c r="E267" s="69"/>
      <c r="F267" s="69"/>
      <c r="G267" s="69"/>
      <c r="H267" s="12"/>
    </row>
    <row r="268" spans="1:8" x14ac:dyDescent="0.25">
      <c r="A268" s="18" t="s">
        <v>602</v>
      </c>
      <c r="D268" s="69"/>
      <c r="E268" s="69"/>
      <c r="F268" s="69"/>
      <c r="G268" s="69"/>
      <c r="H268" s="12"/>
    </row>
    <row r="269" spans="1:8" x14ac:dyDescent="0.25">
      <c r="A269" s="18" t="s">
        <v>603</v>
      </c>
      <c r="D269" s="69"/>
      <c r="E269" s="69"/>
      <c r="F269" s="69"/>
      <c r="G269" s="69"/>
      <c r="H269" s="12"/>
    </row>
    <row r="270" spans="1:8" x14ac:dyDescent="0.25">
      <c r="A270" s="18" t="s">
        <v>604</v>
      </c>
      <c r="D270" s="69"/>
      <c r="E270" s="69"/>
      <c r="F270" s="69"/>
      <c r="G270" s="69"/>
      <c r="H270" s="12"/>
    </row>
    <row r="271" spans="1:8" x14ac:dyDescent="0.25">
      <c r="A271" s="18" t="s">
        <v>605</v>
      </c>
      <c r="D271" s="69"/>
      <c r="E271" s="69"/>
      <c r="F271" s="69"/>
      <c r="G271" s="69"/>
      <c r="H271" s="12"/>
    </row>
    <row r="272" spans="1:8" x14ac:dyDescent="0.25">
      <c r="A272" s="18" t="s">
        <v>606</v>
      </c>
      <c r="D272" s="69"/>
      <c r="E272" s="69"/>
      <c r="F272" s="69"/>
      <c r="G272" s="69"/>
      <c r="H272" s="12"/>
    </row>
    <row r="273" spans="1:8" x14ac:dyDescent="0.25">
      <c r="A273" s="18" t="s">
        <v>607</v>
      </c>
      <c r="D273" s="69"/>
      <c r="E273" s="69"/>
      <c r="F273" s="69"/>
      <c r="G273" s="69"/>
      <c r="H273" s="12"/>
    </row>
    <row r="274" spans="1:8" x14ac:dyDescent="0.25">
      <c r="A274" s="18" t="s">
        <v>608</v>
      </c>
      <c r="D274" s="69"/>
      <c r="E274" s="69"/>
      <c r="F274" s="69"/>
      <c r="G274" s="69"/>
      <c r="H274" s="12"/>
    </row>
    <row r="275" spans="1:8" x14ac:dyDescent="0.25">
      <c r="A275" s="18" t="s">
        <v>609</v>
      </c>
      <c r="D275" s="69"/>
      <c r="E275" s="69"/>
      <c r="F275" s="69"/>
      <c r="G275" s="69"/>
      <c r="H275" s="12"/>
    </row>
    <row r="276" spans="1:8" x14ac:dyDescent="0.25">
      <c r="A276" s="18" t="s">
        <v>610</v>
      </c>
      <c r="D276" s="69"/>
      <c r="E276" s="69"/>
      <c r="F276" s="69"/>
      <c r="G276" s="69"/>
      <c r="H276" s="12"/>
    </row>
    <row r="277" spans="1:8" x14ac:dyDescent="0.25">
      <c r="A277" s="18" t="s">
        <v>611</v>
      </c>
      <c r="D277" s="69"/>
      <c r="E277" s="69"/>
      <c r="F277" s="69"/>
      <c r="G277" s="69"/>
      <c r="H277" s="12"/>
    </row>
    <row r="278" spans="1:8" x14ac:dyDescent="0.25">
      <c r="A278" s="18" t="s">
        <v>612</v>
      </c>
      <c r="D278" s="69"/>
      <c r="E278" s="69"/>
      <c r="F278" s="69"/>
      <c r="G278" s="69"/>
      <c r="H278" s="12"/>
    </row>
    <row r="279" spans="1:8" x14ac:dyDescent="0.25">
      <c r="A279" s="18" t="s">
        <v>613</v>
      </c>
      <c r="D279" s="69"/>
      <c r="E279" s="69"/>
      <c r="F279" s="69"/>
      <c r="G279" s="69"/>
      <c r="H279" s="12"/>
    </row>
    <row r="280" spans="1:8" x14ac:dyDescent="0.25">
      <c r="A280" s="18" t="s">
        <v>614</v>
      </c>
      <c r="D280" s="69"/>
      <c r="E280" s="69"/>
      <c r="F280" s="69"/>
      <c r="G280" s="69"/>
      <c r="H280" s="12"/>
    </row>
    <row r="281" spans="1:8" x14ac:dyDescent="0.25">
      <c r="A281" s="18" t="s">
        <v>615</v>
      </c>
      <c r="D281" s="69"/>
      <c r="E281" s="69"/>
      <c r="F281" s="69"/>
      <c r="G281" s="69"/>
      <c r="H281" s="12"/>
    </row>
    <row r="282" spans="1:8" x14ac:dyDescent="0.25">
      <c r="A282" s="18" t="s">
        <v>616</v>
      </c>
      <c r="D282" s="69"/>
      <c r="E282" s="69"/>
      <c r="F282" s="69"/>
      <c r="G282" s="69"/>
      <c r="H282" s="12"/>
    </row>
    <row r="283" spans="1:8" x14ac:dyDescent="0.25">
      <c r="A283" s="18" t="s">
        <v>617</v>
      </c>
      <c r="D283" s="69"/>
      <c r="E283" s="69"/>
      <c r="F283" s="69"/>
      <c r="G283" s="69"/>
      <c r="H283" s="12"/>
    </row>
    <row r="284" spans="1:8" x14ac:dyDescent="0.25">
      <c r="A284" s="18" t="s">
        <v>618</v>
      </c>
      <c r="D284" s="69"/>
      <c r="E284" s="69"/>
      <c r="F284" s="69"/>
      <c r="G284" s="69"/>
      <c r="H284" s="12"/>
    </row>
    <row r="285" spans="1:8" ht="18.75" x14ac:dyDescent="0.25">
      <c r="A285" s="26"/>
      <c r="B285" s="26" t="s">
        <v>619</v>
      </c>
      <c r="C285" s="167"/>
      <c r="D285" s="26"/>
      <c r="E285" s="26"/>
      <c r="F285" s="27"/>
      <c r="G285" s="28"/>
      <c r="H285" s="12"/>
    </row>
    <row r="286" spans="1:8" x14ac:dyDescent="0.25">
      <c r="A286" s="70" t="s">
        <v>620</v>
      </c>
      <c r="B286" s="71"/>
      <c r="C286" s="172"/>
      <c r="D286" s="71"/>
      <c r="E286" s="71"/>
      <c r="F286" s="72"/>
      <c r="G286" s="71"/>
      <c r="H286" s="12"/>
    </row>
    <row r="287" spans="1:8" x14ac:dyDescent="0.25">
      <c r="A287" s="70" t="s">
        <v>621</v>
      </c>
      <c r="B287" s="71"/>
      <c r="C287" s="172"/>
      <c r="D287" s="71"/>
      <c r="E287" s="71"/>
      <c r="F287" s="72"/>
      <c r="G287" s="71"/>
      <c r="H287" s="12"/>
    </row>
    <row r="288" spans="1:8" x14ac:dyDescent="0.25">
      <c r="A288" s="18" t="s">
        <v>622</v>
      </c>
      <c r="B288" s="30" t="s">
        <v>623</v>
      </c>
      <c r="C288" s="173">
        <v>38</v>
      </c>
      <c r="D288" s="44"/>
      <c r="E288" s="44"/>
      <c r="F288" s="44"/>
      <c r="G288" s="44"/>
      <c r="H288" s="12"/>
    </row>
    <row r="289" spans="1:10" x14ac:dyDescent="0.25">
      <c r="A289" s="18" t="s">
        <v>624</v>
      </c>
      <c r="B289" s="30" t="s">
        <v>625</v>
      </c>
      <c r="C289" s="173">
        <v>39</v>
      </c>
      <c r="E289" s="44"/>
      <c r="F289" s="44"/>
      <c r="H289" s="12"/>
    </row>
    <row r="290" spans="1:10" x14ac:dyDescent="0.25">
      <c r="A290" s="18" t="s">
        <v>626</v>
      </c>
      <c r="B290" s="30" t="s">
        <v>627</v>
      </c>
      <c r="C290" s="159" t="s">
        <v>628</v>
      </c>
      <c r="G290" s="74"/>
      <c r="H290" s="12"/>
    </row>
    <row r="291" spans="1:10" x14ac:dyDescent="0.25">
      <c r="A291" s="18" t="s">
        <v>629</v>
      </c>
      <c r="B291" s="30" t="s">
        <v>630</v>
      </c>
      <c r="C291" s="173" t="s">
        <v>739</v>
      </c>
      <c r="D291" s="73" t="s">
        <v>740</v>
      </c>
      <c r="E291" s="74"/>
      <c r="F291" s="44"/>
      <c r="H291" s="12"/>
    </row>
    <row r="292" spans="1:10" x14ac:dyDescent="0.25">
      <c r="A292" s="18" t="s">
        <v>631</v>
      </c>
      <c r="B292" s="30" t="s">
        <v>632</v>
      </c>
      <c r="C292" s="173">
        <v>52</v>
      </c>
      <c r="G292" s="74"/>
      <c r="H292" s="12"/>
    </row>
    <row r="293" spans="1:10" x14ac:dyDescent="0.25">
      <c r="A293" s="18" t="s">
        <v>633</v>
      </c>
      <c r="B293" s="30" t="s">
        <v>634</v>
      </c>
      <c r="C293" s="75" t="s">
        <v>741</v>
      </c>
      <c r="D293" s="73" t="s">
        <v>3126</v>
      </c>
      <c r="E293" s="74"/>
      <c r="F293" s="73" t="s">
        <v>742</v>
      </c>
      <c r="G293" s="73" t="s">
        <v>743</v>
      </c>
      <c r="H293" s="12"/>
    </row>
    <row r="294" spans="1:10" x14ac:dyDescent="0.25">
      <c r="A294" s="18" t="s">
        <v>635</v>
      </c>
      <c r="B294" s="30" t="s">
        <v>636</v>
      </c>
      <c r="C294" s="75" t="s">
        <v>637</v>
      </c>
      <c r="H294" s="12"/>
    </row>
    <row r="295" spans="1:10" x14ac:dyDescent="0.25">
      <c r="A295" s="18" t="s">
        <v>638</v>
      </c>
      <c r="B295" s="30" t="s">
        <v>639</v>
      </c>
      <c r="C295" s="173" t="s">
        <v>744</v>
      </c>
      <c r="D295" s="73" t="s">
        <v>745</v>
      </c>
      <c r="F295" s="73" t="s">
        <v>746</v>
      </c>
      <c r="H295" s="12"/>
    </row>
    <row r="296" spans="1:10" x14ac:dyDescent="0.25">
      <c r="A296" s="18" t="s">
        <v>640</v>
      </c>
      <c r="B296" s="30" t="s">
        <v>641</v>
      </c>
      <c r="C296" s="173">
        <v>111</v>
      </c>
      <c r="F296" s="74"/>
      <c r="H296" s="12"/>
    </row>
    <row r="297" spans="1:10" x14ac:dyDescent="0.25">
      <c r="A297" s="18" t="s">
        <v>642</v>
      </c>
      <c r="B297" s="30" t="s">
        <v>643</v>
      </c>
      <c r="C297" s="173">
        <v>163</v>
      </c>
      <c r="E297" s="74"/>
      <c r="F297" s="74"/>
      <c r="H297" s="12"/>
    </row>
    <row r="298" spans="1:10" x14ac:dyDescent="0.25">
      <c r="A298" s="18" t="s">
        <v>644</v>
      </c>
      <c r="B298" s="30" t="s">
        <v>645</v>
      </c>
      <c r="C298" s="173">
        <v>137</v>
      </c>
      <c r="E298" s="74"/>
      <c r="F298" s="74"/>
      <c r="H298" s="12"/>
    </row>
    <row r="299" spans="1:10" x14ac:dyDescent="0.25">
      <c r="A299" s="18" t="s">
        <v>646</v>
      </c>
      <c r="B299" s="30" t="s">
        <v>647</v>
      </c>
      <c r="C299" s="159"/>
      <c r="E299" s="74"/>
      <c r="H299" s="12"/>
      <c r="J299" t="s">
        <v>3116</v>
      </c>
    </row>
    <row r="300" spans="1:10" x14ac:dyDescent="0.25">
      <c r="A300" s="18" t="s">
        <v>648</v>
      </c>
      <c r="B300" s="30" t="s">
        <v>649</v>
      </c>
      <c r="C300" s="173" t="s">
        <v>650</v>
      </c>
      <c r="D300" s="73" t="s">
        <v>651</v>
      </c>
      <c r="E300" s="74"/>
      <c r="F300" s="73" t="s">
        <v>3117</v>
      </c>
      <c r="H300" s="12"/>
      <c r="J300" t="s">
        <v>3118</v>
      </c>
    </row>
    <row r="301" spans="1:10" x14ac:dyDescent="0.25">
      <c r="A301" s="18" t="s">
        <v>652</v>
      </c>
      <c r="B301" s="30" t="s">
        <v>653</v>
      </c>
      <c r="C301" s="173" t="s">
        <v>654</v>
      </c>
      <c r="H301" s="12"/>
      <c r="J301" t="s">
        <v>3119</v>
      </c>
    </row>
    <row r="302" spans="1:10" x14ac:dyDescent="0.25">
      <c r="A302" s="18" t="s">
        <v>655</v>
      </c>
      <c r="B302" s="30" t="s">
        <v>656</v>
      </c>
      <c r="C302" s="173" t="s">
        <v>747</v>
      </c>
      <c r="H302" s="12"/>
      <c r="J302" t="s">
        <v>657</v>
      </c>
    </row>
    <row r="303" spans="1:10" x14ac:dyDescent="0.25">
      <c r="A303" s="18" t="s">
        <v>658</v>
      </c>
      <c r="B303" s="30" t="s">
        <v>659</v>
      </c>
      <c r="C303" s="173">
        <v>65</v>
      </c>
      <c r="H303" s="12"/>
    </row>
    <row r="304" spans="1:10" x14ac:dyDescent="0.25">
      <c r="A304" s="18" t="s">
        <v>660</v>
      </c>
      <c r="B304" s="30" t="s">
        <v>661</v>
      </c>
      <c r="C304" s="173">
        <v>88</v>
      </c>
      <c r="H304" s="12"/>
    </row>
    <row r="305" spans="1:8" x14ac:dyDescent="0.25">
      <c r="A305" s="18" t="s">
        <v>662</v>
      </c>
      <c r="B305" s="30" t="s">
        <v>663</v>
      </c>
      <c r="C305" s="173" t="s">
        <v>664</v>
      </c>
      <c r="E305" s="74"/>
      <c r="H305" s="12"/>
    </row>
    <row r="306" spans="1:8" x14ac:dyDescent="0.25">
      <c r="A306" s="18" t="s">
        <v>665</v>
      </c>
      <c r="B306" s="30" t="s">
        <v>666</v>
      </c>
      <c r="C306" s="173">
        <v>44</v>
      </c>
      <c r="E306" s="74"/>
      <c r="H306" s="12"/>
    </row>
    <row r="307" spans="1:8" x14ac:dyDescent="0.25">
      <c r="A307" s="18" t="s">
        <v>667</v>
      </c>
      <c r="B307" s="30" t="s">
        <v>668</v>
      </c>
      <c r="C307" s="173" t="s">
        <v>748</v>
      </c>
      <c r="D307" s="73" t="s">
        <v>749</v>
      </c>
      <c r="E307" s="74"/>
      <c r="F307" s="73" t="s">
        <v>750</v>
      </c>
      <c r="H307" s="12"/>
    </row>
    <row r="308" spans="1:8" x14ac:dyDescent="0.25">
      <c r="A308" s="18" t="s">
        <v>669</v>
      </c>
      <c r="B308" s="30"/>
      <c r="E308" s="74"/>
      <c r="H308" s="12"/>
    </row>
    <row r="309" spans="1:8" x14ac:dyDescent="0.25">
      <c r="A309" s="18" t="s">
        <v>670</v>
      </c>
      <c r="E309" s="74"/>
      <c r="H309" s="12"/>
    </row>
    <row r="310" spans="1:8" x14ac:dyDescent="0.25">
      <c r="A310" s="18" t="s">
        <v>671</v>
      </c>
      <c r="H310" s="12"/>
    </row>
    <row r="311" spans="1:8" ht="37.5" x14ac:dyDescent="0.25">
      <c r="A311" s="27"/>
      <c r="B311" s="26" t="s">
        <v>245</v>
      </c>
      <c r="C311" s="136"/>
      <c r="D311" s="27"/>
      <c r="E311" s="27"/>
      <c r="F311" s="27"/>
      <c r="G311" s="28"/>
      <c r="H311" s="12"/>
    </row>
    <row r="312" spans="1:8" x14ac:dyDescent="0.25">
      <c r="A312" s="18" t="s">
        <v>672</v>
      </c>
      <c r="B312" s="41" t="s">
        <v>673</v>
      </c>
      <c r="C312" s="133" t="s">
        <v>250</v>
      </c>
      <c r="H312" s="12"/>
    </row>
    <row r="313" spans="1:8" x14ac:dyDescent="0.25">
      <c r="A313" s="18" t="s">
        <v>674</v>
      </c>
      <c r="B313" s="41" t="s">
        <v>675</v>
      </c>
      <c r="C313" s="133" t="s">
        <v>250</v>
      </c>
      <c r="H313" s="12"/>
    </row>
    <row r="314" spans="1:8" x14ac:dyDescent="0.25">
      <c r="A314" s="18" t="s">
        <v>676</v>
      </c>
      <c r="B314" s="41" t="s">
        <v>677</v>
      </c>
      <c r="C314" s="133" t="s">
        <v>250</v>
      </c>
      <c r="H314" s="12"/>
    </row>
    <row r="315" spans="1:8" x14ac:dyDescent="0.25">
      <c r="A315" s="18" t="s">
        <v>678</v>
      </c>
      <c r="B315" s="41"/>
      <c r="C315" s="173"/>
      <c r="H315" s="12"/>
    </row>
    <row r="316" spans="1:8" x14ac:dyDescent="0.25">
      <c r="A316" s="18" t="s">
        <v>679</v>
      </c>
      <c r="B316" s="41"/>
      <c r="C316" s="173"/>
      <c r="H316" s="12"/>
    </row>
    <row r="317" spans="1:8" x14ac:dyDescent="0.25">
      <c r="A317" s="18" t="s">
        <v>680</v>
      </c>
      <c r="B317" s="41"/>
      <c r="C317" s="173"/>
      <c r="H317" s="12"/>
    </row>
    <row r="318" spans="1:8" x14ac:dyDescent="0.25">
      <c r="A318" s="18" t="s">
        <v>681</v>
      </c>
      <c r="B318" s="41"/>
      <c r="C318" s="173"/>
      <c r="H318" s="12"/>
    </row>
    <row r="319" spans="1:8" ht="18.75" x14ac:dyDescent="0.25">
      <c r="A319" s="27"/>
      <c r="B319" s="26" t="s">
        <v>246</v>
      </c>
      <c r="C319" s="136"/>
      <c r="D319" s="27"/>
      <c r="E319" s="27"/>
      <c r="F319" s="27"/>
      <c r="G319" s="28"/>
      <c r="H319" s="12"/>
    </row>
    <row r="320" spans="1:8" x14ac:dyDescent="0.25">
      <c r="A320" s="36"/>
      <c r="B320" s="37" t="s">
        <v>682</v>
      </c>
      <c r="C320" s="137"/>
      <c r="D320" s="36"/>
      <c r="E320" s="38"/>
      <c r="F320" s="39"/>
      <c r="G320" s="39"/>
      <c r="H320" s="12"/>
    </row>
    <row r="321" spans="1:8" x14ac:dyDescent="0.25">
      <c r="A321" s="18" t="s">
        <v>683</v>
      </c>
      <c r="B321" s="30" t="s">
        <v>684</v>
      </c>
      <c r="C321" s="174"/>
      <c r="H321" s="12"/>
    </row>
    <row r="322" spans="1:8" x14ac:dyDescent="0.25">
      <c r="A322" s="18" t="s">
        <v>685</v>
      </c>
      <c r="B322" s="30" t="s">
        <v>686</v>
      </c>
      <c r="C322" s="174"/>
      <c r="H322" s="12"/>
    </row>
    <row r="323" spans="1:8" x14ac:dyDescent="0.25">
      <c r="A323" s="18" t="s">
        <v>687</v>
      </c>
      <c r="B323" s="30" t="s">
        <v>688</v>
      </c>
      <c r="C323" s="174"/>
      <c r="H323" s="12"/>
    </row>
    <row r="324" spans="1:8" x14ac:dyDescent="0.25">
      <c r="A324" s="18" t="s">
        <v>689</v>
      </c>
      <c r="B324" s="30" t="s">
        <v>690</v>
      </c>
      <c r="H324" s="12"/>
    </row>
    <row r="325" spans="1:8" x14ac:dyDescent="0.25">
      <c r="A325" s="18" t="s">
        <v>691</v>
      </c>
      <c r="B325" s="30" t="s">
        <v>692</v>
      </c>
      <c r="H325" s="12"/>
    </row>
    <row r="326" spans="1:8" x14ac:dyDescent="0.25">
      <c r="A326" s="18" t="s">
        <v>693</v>
      </c>
      <c r="B326" s="30" t="s">
        <v>694</v>
      </c>
      <c r="H326" s="12"/>
    </row>
    <row r="327" spans="1:8" x14ac:dyDescent="0.25">
      <c r="A327" s="18" t="s">
        <v>695</v>
      </c>
      <c r="B327" s="30" t="s">
        <v>696</v>
      </c>
      <c r="H327" s="12"/>
    </row>
    <row r="328" spans="1:8" x14ac:dyDescent="0.25">
      <c r="A328" s="18" t="s">
        <v>697</v>
      </c>
      <c r="B328" s="30" t="s">
        <v>698</v>
      </c>
      <c r="H328" s="12"/>
    </row>
    <row r="329" spans="1:8" x14ac:dyDescent="0.25">
      <c r="A329" s="18" t="s">
        <v>699</v>
      </c>
      <c r="B329" s="30" t="s">
        <v>700</v>
      </c>
      <c r="H329" s="12"/>
    </row>
    <row r="330" spans="1:8" x14ac:dyDescent="0.25">
      <c r="A330" s="18" t="s">
        <v>701</v>
      </c>
      <c r="B330" s="51" t="s">
        <v>702</v>
      </c>
      <c r="H330" s="12"/>
    </row>
    <row r="331" spans="1:8" x14ac:dyDescent="0.25">
      <c r="A331" s="18" t="s">
        <v>703</v>
      </c>
      <c r="B331" s="51" t="s">
        <v>702</v>
      </c>
      <c r="H331" s="12"/>
    </row>
    <row r="332" spans="1:8" x14ac:dyDescent="0.25">
      <c r="A332" s="18" t="s">
        <v>704</v>
      </c>
      <c r="B332" s="51" t="s">
        <v>702</v>
      </c>
      <c r="H332" s="12"/>
    </row>
    <row r="333" spans="1:8" x14ac:dyDescent="0.25">
      <c r="A333" s="18" t="s">
        <v>705</v>
      </c>
      <c r="B333" s="51" t="s">
        <v>702</v>
      </c>
      <c r="H333" s="12"/>
    </row>
    <row r="334" spans="1:8" x14ac:dyDescent="0.25">
      <c r="A334" s="18" t="s">
        <v>706</v>
      </c>
      <c r="B334" s="51" t="s">
        <v>702</v>
      </c>
      <c r="H334" s="12"/>
    </row>
    <row r="335" spans="1:8" x14ac:dyDescent="0.25">
      <c r="A335" s="18" t="s">
        <v>707</v>
      </c>
      <c r="B335" s="51" t="s">
        <v>702</v>
      </c>
      <c r="H335" s="12"/>
    </row>
    <row r="336" spans="1:8" x14ac:dyDescent="0.25">
      <c r="A336" s="18" t="s">
        <v>708</v>
      </c>
      <c r="B336" s="51" t="s">
        <v>702</v>
      </c>
      <c r="H336" s="12"/>
    </row>
    <row r="337" spans="1:8" x14ac:dyDescent="0.25">
      <c r="A337" s="18" t="s">
        <v>709</v>
      </c>
      <c r="B337" s="51" t="s">
        <v>702</v>
      </c>
      <c r="H337" s="12"/>
    </row>
    <row r="338" spans="1:8" x14ac:dyDescent="0.25">
      <c r="A338" s="18" t="s">
        <v>710</v>
      </c>
      <c r="B338" s="51" t="s">
        <v>702</v>
      </c>
      <c r="H338" s="12"/>
    </row>
    <row r="339" spans="1:8" x14ac:dyDescent="0.25">
      <c r="A339" s="18" t="s">
        <v>711</v>
      </c>
      <c r="B339" s="51" t="s">
        <v>702</v>
      </c>
      <c r="H339" s="12"/>
    </row>
    <row r="340" spans="1:8" x14ac:dyDescent="0.25">
      <c r="A340" s="18" t="s">
        <v>712</v>
      </c>
      <c r="B340" s="51" t="s">
        <v>702</v>
      </c>
      <c r="H340" s="12"/>
    </row>
    <row r="341" spans="1:8" x14ac:dyDescent="0.25">
      <c r="A341" s="18" t="s">
        <v>713</v>
      </c>
      <c r="B341" s="51" t="s">
        <v>702</v>
      </c>
      <c r="H341" s="12"/>
    </row>
    <row r="342" spans="1:8" x14ac:dyDescent="0.25">
      <c r="A342" s="18" t="s">
        <v>714</v>
      </c>
      <c r="B342" s="51" t="s">
        <v>702</v>
      </c>
      <c r="H342" s="12"/>
    </row>
    <row r="343" spans="1:8" x14ac:dyDescent="0.25">
      <c r="A343" s="18" t="s">
        <v>715</v>
      </c>
      <c r="B343" s="51" t="s">
        <v>702</v>
      </c>
      <c r="H343" s="12"/>
    </row>
    <row r="344" spans="1:8" x14ac:dyDescent="0.25">
      <c r="A344" s="18" t="s">
        <v>716</v>
      </c>
      <c r="B344" s="51" t="s">
        <v>702</v>
      </c>
      <c r="H344" s="12"/>
    </row>
    <row r="345" spans="1:8" x14ac:dyDescent="0.25">
      <c r="A345" s="18" t="s">
        <v>717</v>
      </c>
      <c r="B345" s="51" t="s">
        <v>702</v>
      </c>
      <c r="H345" s="12"/>
    </row>
    <row r="346" spans="1:8" x14ac:dyDescent="0.25">
      <c r="A346" s="18" t="s">
        <v>718</v>
      </c>
      <c r="B346" s="51" t="s">
        <v>702</v>
      </c>
      <c r="H346" s="12"/>
    </row>
    <row r="347" spans="1:8" x14ac:dyDescent="0.25">
      <c r="A347" s="18" t="s">
        <v>719</v>
      </c>
      <c r="B347" s="51" t="s">
        <v>702</v>
      </c>
      <c r="H347" s="12"/>
    </row>
    <row r="348" spans="1:8" x14ac:dyDescent="0.25">
      <c r="A348" s="18" t="s">
        <v>720</v>
      </c>
      <c r="B348" s="51" t="s">
        <v>702</v>
      </c>
      <c r="H348" s="12"/>
    </row>
    <row r="349" spans="1:8" x14ac:dyDescent="0.25">
      <c r="A349" s="18" t="s">
        <v>721</v>
      </c>
      <c r="B349" s="51" t="s">
        <v>702</v>
      </c>
      <c r="H349" s="12"/>
    </row>
    <row r="350" spans="1:8" x14ac:dyDescent="0.25">
      <c r="A350" s="18" t="s">
        <v>722</v>
      </c>
      <c r="B350" s="51" t="s">
        <v>702</v>
      </c>
      <c r="H350" s="12"/>
    </row>
    <row r="351" spans="1:8" x14ac:dyDescent="0.25">
      <c r="A351" s="18" t="s">
        <v>723</v>
      </c>
      <c r="B351" s="51" t="s">
        <v>702</v>
      </c>
      <c r="H351" s="12"/>
    </row>
    <row r="352" spans="1:8" x14ac:dyDescent="0.25">
      <c r="A352" s="18" t="s">
        <v>724</v>
      </c>
      <c r="B352" s="51" t="s">
        <v>702</v>
      </c>
      <c r="H352" s="12"/>
    </row>
    <row r="353" spans="1:8" x14ac:dyDescent="0.25">
      <c r="A353" s="18" t="s">
        <v>725</v>
      </c>
      <c r="B353" s="51" t="s">
        <v>702</v>
      </c>
      <c r="H353" s="12"/>
    </row>
    <row r="354" spans="1:8" x14ac:dyDescent="0.25">
      <c r="A354" s="18" t="s">
        <v>726</v>
      </c>
      <c r="B354" s="51" t="s">
        <v>702</v>
      </c>
      <c r="H354" s="12"/>
    </row>
    <row r="355" spans="1:8" x14ac:dyDescent="0.25">
      <c r="A355" s="18" t="s">
        <v>727</v>
      </c>
      <c r="B355" s="51" t="s">
        <v>702</v>
      </c>
      <c r="H355" s="12"/>
    </row>
    <row r="356" spans="1:8" x14ac:dyDescent="0.25">
      <c r="A356" s="18" t="s">
        <v>728</v>
      </c>
      <c r="B356" s="51" t="s">
        <v>702</v>
      </c>
      <c r="H356" s="12"/>
    </row>
    <row r="357" spans="1:8" x14ac:dyDescent="0.25">
      <c r="A357" s="18" t="s">
        <v>729</v>
      </c>
      <c r="B357" s="51" t="s">
        <v>702</v>
      </c>
      <c r="H357" s="12"/>
    </row>
    <row r="358" spans="1:8" x14ac:dyDescent="0.25">
      <c r="A358" s="18" t="s">
        <v>730</v>
      </c>
      <c r="B358" s="51" t="s">
        <v>702</v>
      </c>
      <c r="H358" s="12"/>
    </row>
    <row r="359" spans="1:8" x14ac:dyDescent="0.25">
      <c r="A359" s="18" t="s">
        <v>731</v>
      </c>
      <c r="B359" s="51" t="s">
        <v>702</v>
      </c>
      <c r="H359" s="12"/>
    </row>
    <row r="360" spans="1:8" x14ac:dyDescent="0.25">
      <c r="A360" s="18" t="s">
        <v>732</v>
      </c>
      <c r="B360" s="51" t="s">
        <v>702</v>
      </c>
      <c r="H360" s="12"/>
    </row>
    <row r="361" spans="1:8" x14ac:dyDescent="0.25">
      <c r="A361" s="18" t="s">
        <v>733</v>
      </c>
      <c r="B361" s="51" t="s">
        <v>702</v>
      </c>
      <c r="H361" s="12"/>
    </row>
    <row r="362" spans="1:8" x14ac:dyDescent="0.25">
      <c r="A362" s="18" t="s">
        <v>734</v>
      </c>
      <c r="B362" s="51" t="s">
        <v>702</v>
      </c>
      <c r="H362" s="12"/>
    </row>
    <row r="363" spans="1:8" x14ac:dyDescent="0.25">
      <c r="A363" s="18" t="s">
        <v>735</v>
      </c>
      <c r="B363" s="51" t="s">
        <v>702</v>
      </c>
      <c r="H363" s="12"/>
    </row>
    <row r="364" spans="1:8" x14ac:dyDescent="0.25">
      <c r="A364" s="18" t="s">
        <v>736</v>
      </c>
      <c r="B364" s="51" t="s">
        <v>702</v>
      </c>
      <c r="H364" s="12"/>
    </row>
    <row r="365" spans="1:8" x14ac:dyDescent="0.25">
      <c r="A365" s="18" t="s">
        <v>737</v>
      </c>
      <c r="B365" s="51" t="s">
        <v>702</v>
      </c>
      <c r="H365" s="12"/>
    </row>
    <row r="366" spans="1:8" x14ac:dyDescent="0.25">
      <c r="H366" s="12"/>
    </row>
    <row r="367" spans="1:8" x14ac:dyDescent="0.25">
      <c r="H367" s="12"/>
    </row>
    <row r="368" spans="1:8" x14ac:dyDescent="0.25">
      <c r="H368" s="12"/>
    </row>
    <row r="369" spans="1:8" x14ac:dyDescent="0.25">
      <c r="A369" s="42"/>
      <c r="B369" s="42"/>
      <c r="C369" s="143"/>
      <c r="D369" s="42"/>
      <c r="E369" s="42"/>
      <c r="F369" s="42"/>
      <c r="G369" s="42"/>
      <c r="H369" s="12"/>
    </row>
    <row r="370" spans="1:8" x14ac:dyDescent="0.25">
      <c r="A370" s="42"/>
      <c r="B370" s="42"/>
      <c r="C370" s="143"/>
      <c r="D370" s="42"/>
      <c r="E370" s="42"/>
      <c r="F370" s="42"/>
      <c r="G370" s="42"/>
      <c r="H370" s="12"/>
    </row>
    <row r="371" spans="1:8" x14ac:dyDescent="0.25">
      <c r="A371" s="42"/>
      <c r="B371" s="42"/>
      <c r="C371" s="143"/>
      <c r="D371" s="42"/>
      <c r="E371" s="42"/>
      <c r="F371" s="42"/>
      <c r="G371" s="42"/>
      <c r="H371" s="12"/>
    </row>
    <row r="372" spans="1:8" x14ac:dyDescent="0.25">
      <c r="A372" s="42"/>
      <c r="B372" s="42"/>
      <c r="C372" s="143"/>
      <c r="D372" s="42"/>
      <c r="E372" s="42"/>
      <c r="F372" s="42"/>
      <c r="G372" s="42"/>
      <c r="H372" s="12"/>
    </row>
    <row r="373" spans="1:8" x14ac:dyDescent="0.25">
      <c r="A373" s="42"/>
      <c r="B373" s="42"/>
      <c r="C373" s="143"/>
      <c r="D373" s="42"/>
      <c r="E373" s="42"/>
      <c r="F373" s="42"/>
      <c r="G373" s="42"/>
      <c r="H373" s="12"/>
    </row>
    <row r="374" spans="1:8" x14ac:dyDescent="0.25">
      <c r="A374" s="42"/>
      <c r="B374" s="42"/>
      <c r="C374" s="143"/>
      <c r="D374" s="42"/>
      <c r="E374" s="42"/>
      <c r="F374" s="42"/>
      <c r="G374" s="42"/>
      <c r="H374" s="12"/>
    </row>
    <row r="375" spans="1:8" x14ac:dyDescent="0.25">
      <c r="A375" s="42"/>
      <c r="B375" s="42"/>
      <c r="C375" s="143"/>
      <c r="D375" s="42"/>
      <c r="E375" s="42"/>
      <c r="F375" s="42"/>
      <c r="G375" s="42"/>
      <c r="H375" s="12"/>
    </row>
    <row r="376" spans="1:8" x14ac:dyDescent="0.25">
      <c r="A376" s="42"/>
      <c r="B376" s="42"/>
      <c r="C376" s="143"/>
      <c r="D376" s="42"/>
      <c r="E376" s="42"/>
      <c r="F376" s="42"/>
      <c r="G376" s="42"/>
      <c r="H376" s="12"/>
    </row>
    <row r="377" spans="1:8" x14ac:dyDescent="0.25">
      <c r="A377" s="42"/>
      <c r="B377" s="42"/>
      <c r="C377" s="143"/>
      <c r="D377" s="42"/>
      <c r="E377" s="42"/>
      <c r="F377" s="42"/>
      <c r="G377" s="42"/>
      <c r="H377" s="12"/>
    </row>
    <row r="378" spans="1:8" x14ac:dyDescent="0.25">
      <c r="A378" s="42"/>
      <c r="B378" s="42"/>
      <c r="C378" s="143"/>
      <c r="D378" s="42"/>
      <c r="E378" s="42"/>
      <c r="F378" s="42"/>
      <c r="G378" s="42"/>
      <c r="H378" s="12"/>
    </row>
    <row r="379" spans="1:8" x14ac:dyDescent="0.25">
      <c r="A379" s="42"/>
      <c r="B379" s="42"/>
      <c r="C379" s="143"/>
      <c r="D379" s="42"/>
      <c r="E379" s="42"/>
      <c r="F379" s="42"/>
      <c r="G379" s="42"/>
      <c r="H379" s="12"/>
    </row>
    <row r="380" spans="1:8" x14ac:dyDescent="0.25">
      <c r="A380" s="42"/>
      <c r="B380" s="42"/>
      <c r="C380" s="143"/>
      <c r="D380" s="42"/>
      <c r="E380" s="42"/>
      <c r="F380" s="42"/>
      <c r="G380" s="42"/>
      <c r="H380" s="12"/>
    </row>
    <row r="381" spans="1:8" x14ac:dyDescent="0.25">
      <c r="A381" s="42"/>
      <c r="B381" s="42"/>
      <c r="C381" s="143"/>
      <c r="D381" s="42"/>
      <c r="E381" s="42"/>
      <c r="F381" s="42"/>
      <c r="G381" s="42"/>
      <c r="H381" s="12"/>
    </row>
    <row r="382" spans="1:8" x14ac:dyDescent="0.25">
      <c r="A382" s="42"/>
      <c r="B382" s="42"/>
      <c r="C382" s="143"/>
      <c r="D382" s="42"/>
      <c r="E382" s="42"/>
      <c r="F382" s="42"/>
      <c r="G382" s="42"/>
      <c r="H382" s="12"/>
    </row>
    <row r="383" spans="1:8" x14ac:dyDescent="0.25">
      <c r="A383" s="42"/>
      <c r="B383" s="42"/>
      <c r="C383" s="143"/>
      <c r="D383" s="42"/>
      <c r="E383" s="42"/>
      <c r="F383" s="42"/>
      <c r="G383" s="42"/>
      <c r="H383" s="12"/>
    </row>
    <row r="384" spans="1:8" x14ac:dyDescent="0.25">
      <c r="A384" s="42"/>
      <c r="B384" s="42"/>
      <c r="C384" s="143"/>
      <c r="D384" s="42"/>
      <c r="E384" s="42"/>
      <c r="F384" s="42"/>
      <c r="G384" s="42"/>
      <c r="H384" s="12"/>
    </row>
    <row r="385" spans="1:8" x14ac:dyDescent="0.25">
      <c r="A385" s="42"/>
      <c r="B385" s="42"/>
      <c r="C385" s="143"/>
      <c r="D385" s="42"/>
      <c r="E385" s="42"/>
      <c r="F385" s="42"/>
      <c r="G385" s="42"/>
      <c r="H385" s="12"/>
    </row>
    <row r="386" spans="1:8" x14ac:dyDescent="0.25">
      <c r="A386" s="42"/>
      <c r="B386" s="42"/>
      <c r="C386" s="143"/>
      <c r="D386" s="42"/>
      <c r="E386" s="42"/>
      <c r="F386" s="42"/>
      <c r="G386" s="42"/>
      <c r="H386" s="12"/>
    </row>
    <row r="387" spans="1:8" x14ac:dyDescent="0.25">
      <c r="A387" s="42"/>
      <c r="B387" s="42"/>
      <c r="C387" s="143"/>
      <c r="D387" s="42"/>
      <c r="E387" s="42"/>
      <c r="F387" s="42"/>
      <c r="G387" s="42"/>
      <c r="H387" s="12"/>
    </row>
    <row r="388" spans="1:8" x14ac:dyDescent="0.25">
      <c r="A388" s="42"/>
      <c r="B388" s="42"/>
      <c r="C388" s="143"/>
      <c r="D388" s="42"/>
      <c r="E388" s="42"/>
      <c r="F388" s="42"/>
      <c r="G388" s="42"/>
      <c r="H388" s="12"/>
    </row>
    <row r="389" spans="1:8" x14ac:dyDescent="0.25">
      <c r="A389" s="42"/>
      <c r="B389" s="42"/>
      <c r="C389" s="143"/>
      <c r="D389" s="42"/>
      <c r="E389" s="42"/>
      <c r="F389" s="42"/>
      <c r="G389" s="42"/>
      <c r="H389" s="12"/>
    </row>
    <row r="390" spans="1:8" x14ac:dyDescent="0.25">
      <c r="A390" s="42"/>
      <c r="B390" s="42"/>
      <c r="C390" s="143"/>
      <c r="D390" s="42"/>
      <c r="E390" s="42"/>
      <c r="F390" s="42"/>
      <c r="G390" s="42"/>
      <c r="H390" s="12"/>
    </row>
    <row r="391" spans="1:8" x14ac:dyDescent="0.25">
      <c r="A391" s="42"/>
      <c r="B391" s="42"/>
      <c r="C391" s="143"/>
      <c r="D391" s="42"/>
      <c r="E391" s="42"/>
      <c r="F391" s="42"/>
      <c r="G391" s="42"/>
      <c r="H391" s="12"/>
    </row>
    <row r="392" spans="1:8" x14ac:dyDescent="0.25">
      <c r="A392" s="42"/>
      <c r="B392" s="42"/>
      <c r="C392" s="143"/>
      <c r="D392" s="42"/>
      <c r="E392" s="42"/>
      <c r="F392" s="42"/>
      <c r="G392" s="42"/>
      <c r="H392" s="12"/>
    </row>
    <row r="393" spans="1:8" x14ac:dyDescent="0.25">
      <c r="A393" s="42"/>
      <c r="B393" s="42"/>
      <c r="C393" s="143"/>
      <c r="D393" s="42"/>
      <c r="E393" s="42"/>
      <c r="F393" s="42"/>
      <c r="G393" s="42"/>
      <c r="H393" s="12"/>
    </row>
    <row r="394" spans="1:8" x14ac:dyDescent="0.25">
      <c r="A394" s="42"/>
      <c r="B394" s="42"/>
      <c r="C394" s="143"/>
      <c r="D394" s="42"/>
      <c r="E394" s="42"/>
      <c r="F394" s="42"/>
      <c r="G394" s="42"/>
      <c r="H394" s="12"/>
    </row>
    <row r="395" spans="1:8" x14ac:dyDescent="0.25">
      <c r="A395" s="42"/>
      <c r="B395" s="42"/>
      <c r="C395" s="143"/>
      <c r="D395" s="42"/>
      <c r="E395" s="42"/>
      <c r="F395" s="42"/>
      <c r="G395" s="42"/>
      <c r="H395" s="12"/>
    </row>
    <row r="396" spans="1:8" x14ac:dyDescent="0.25">
      <c r="A396" s="42"/>
      <c r="B396" s="42"/>
      <c r="C396" s="143"/>
      <c r="D396" s="42"/>
      <c r="E396" s="42"/>
      <c r="F396" s="42"/>
      <c r="G396" s="42"/>
      <c r="H396" s="12"/>
    </row>
    <row r="397" spans="1:8" x14ac:dyDescent="0.25">
      <c r="A397" s="42"/>
      <c r="B397" s="42"/>
      <c r="C397" s="143"/>
      <c r="D397" s="42"/>
      <c r="E397" s="42"/>
      <c r="F397" s="42"/>
      <c r="G397" s="42"/>
      <c r="H397" s="12"/>
    </row>
    <row r="398" spans="1:8" x14ac:dyDescent="0.25">
      <c r="A398" s="42"/>
      <c r="B398" s="42"/>
      <c r="C398" s="143"/>
      <c r="D398" s="42"/>
      <c r="E398" s="42"/>
      <c r="F398" s="42"/>
      <c r="G398" s="42"/>
      <c r="H398" s="12"/>
    </row>
    <row r="399" spans="1:8" x14ac:dyDescent="0.25">
      <c r="A399" s="42"/>
      <c r="B399" s="42"/>
      <c r="C399" s="143"/>
      <c r="D399" s="42"/>
      <c r="E399" s="42"/>
      <c r="F399" s="42"/>
      <c r="G399" s="42"/>
      <c r="H399" s="12"/>
    </row>
    <row r="400" spans="1:8" x14ac:dyDescent="0.25">
      <c r="A400" s="42"/>
      <c r="B400" s="42"/>
      <c r="C400" s="143"/>
      <c r="D400" s="42"/>
      <c r="E400" s="42"/>
      <c r="F400" s="42"/>
      <c r="G400" s="42"/>
      <c r="H400" s="12"/>
    </row>
    <row r="401" spans="1:8" x14ac:dyDescent="0.25">
      <c r="A401" s="42"/>
      <c r="B401" s="42"/>
      <c r="C401" s="143"/>
      <c r="D401" s="42"/>
      <c r="E401" s="42"/>
      <c r="F401" s="42"/>
      <c r="G401" s="42"/>
      <c r="H401" s="12"/>
    </row>
    <row r="402" spans="1:8" x14ac:dyDescent="0.25">
      <c r="A402" s="42"/>
      <c r="B402" s="42"/>
      <c r="C402" s="143"/>
      <c r="D402" s="42"/>
      <c r="E402" s="42"/>
      <c r="F402" s="42"/>
      <c r="G402" s="42"/>
      <c r="H402" s="12"/>
    </row>
    <row r="403" spans="1:8" x14ac:dyDescent="0.25">
      <c r="A403" s="42"/>
      <c r="B403" s="42"/>
      <c r="C403" s="143"/>
      <c r="D403" s="42"/>
      <c r="E403" s="42"/>
      <c r="F403" s="42"/>
      <c r="G403" s="42"/>
      <c r="H403" s="12"/>
    </row>
    <row r="404" spans="1:8" x14ac:dyDescent="0.25">
      <c r="A404" s="42"/>
      <c r="B404" s="42"/>
      <c r="C404" s="143"/>
      <c r="D404" s="42"/>
      <c r="E404" s="42"/>
      <c r="F404" s="42"/>
      <c r="G404" s="42"/>
      <c r="H404" s="12"/>
    </row>
    <row r="405" spans="1:8" x14ac:dyDescent="0.25">
      <c r="A405" s="42"/>
      <c r="B405" s="42"/>
      <c r="C405" s="143"/>
      <c r="D405" s="42"/>
      <c r="E405" s="42"/>
      <c r="F405" s="42"/>
      <c r="G405" s="42"/>
      <c r="H405" s="12"/>
    </row>
    <row r="406" spans="1:8" x14ac:dyDescent="0.25">
      <c r="A406" s="42"/>
      <c r="B406" s="42"/>
      <c r="C406" s="143"/>
      <c r="D406" s="42"/>
      <c r="E406" s="42"/>
      <c r="F406" s="42"/>
      <c r="G406" s="42"/>
      <c r="H406" s="12"/>
    </row>
    <row r="407" spans="1:8" x14ac:dyDescent="0.25">
      <c r="A407" s="42"/>
      <c r="B407" s="42"/>
      <c r="C407" s="143"/>
      <c r="D407" s="42"/>
      <c r="E407" s="42"/>
      <c r="F407" s="42"/>
      <c r="G407" s="42"/>
      <c r="H407" s="12"/>
    </row>
    <row r="408" spans="1:8" x14ac:dyDescent="0.25">
      <c r="A408" s="42"/>
      <c r="B408" s="42"/>
      <c r="C408" s="143"/>
      <c r="D408" s="42"/>
      <c r="E408" s="42"/>
      <c r="F408" s="42"/>
      <c r="G408" s="42"/>
      <c r="H408" s="12"/>
    </row>
    <row r="409" spans="1:8" x14ac:dyDescent="0.25">
      <c r="A409" s="42"/>
      <c r="B409" s="42"/>
      <c r="C409" s="143"/>
      <c r="D409" s="42"/>
      <c r="E409" s="42"/>
      <c r="F409" s="42"/>
      <c r="G409" s="42"/>
      <c r="H409" s="12"/>
    </row>
    <row r="410" spans="1:8" x14ac:dyDescent="0.25">
      <c r="A410" s="42"/>
      <c r="B410" s="42"/>
      <c r="C410" s="143"/>
      <c r="D410" s="42"/>
      <c r="E410" s="42"/>
      <c r="F410" s="42"/>
      <c r="G410" s="42"/>
      <c r="H410" s="12"/>
    </row>
    <row r="411" spans="1:8" x14ac:dyDescent="0.25">
      <c r="A411" s="42"/>
      <c r="B411" s="42"/>
      <c r="C411" s="143"/>
      <c r="D411" s="42"/>
      <c r="E411" s="42"/>
      <c r="F411" s="42"/>
      <c r="G411" s="42"/>
      <c r="H411" s="12"/>
    </row>
    <row r="412" spans="1:8" x14ac:dyDescent="0.25">
      <c r="A412" s="42"/>
      <c r="B412" s="42"/>
      <c r="C412" s="143"/>
      <c r="D412" s="42"/>
      <c r="E412" s="42"/>
      <c r="F412" s="42"/>
      <c r="G412" s="42"/>
      <c r="H412" s="12"/>
    </row>
    <row r="413" spans="1:8" x14ac:dyDescent="0.25">
      <c r="A413" s="42"/>
      <c r="B413" s="42"/>
      <c r="C413" s="143"/>
      <c r="D413" s="42"/>
      <c r="E413" s="42"/>
      <c r="F413" s="42"/>
      <c r="G413" s="42"/>
      <c r="H413" s="12"/>
    </row>
  </sheetData>
  <protectedRanges>
    <protectedRange sqref="B315:D318 F313:G318 D313:D314"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B321:G365 C312:C314" name="Range11"/>
    <protectedRange sqref="F45:G48 C39 B49:G51" name="Range13"/>
  </protectedRanges>
  <phoneticPr fontId="55"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1E68E812-CA25-4450-9EFA-1B7624F0C2EF}"/>
  </hyperlinks>
  <pageMargins left="0.7" right="0.7" top="0.75" bottom="0.75" header="0.3" footer="0.3"/>
  <pageSetup orientation="portrait" r:id="rId3"/>
  <headerFooter>
    <oddFooter>&amp;L_x000D_&amp;1#&amp;"Calibri"&amp;7&amp;K000000 Classification: PROTECTED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zoomScale="90" zoomScaleNormal="90" workbookViewId="0"/>
  </sheetViews>
  <sheetFormatPr defaultRowHeight="15" x14ac:dyDescent="0.25"/>
  <cols>
    <col min="1" max="1" width="13.85546875" style="18" customWidth="1"/>
    <col min="2" max="2" width="55.85546875" style="18" customWidth="1"/>
    <col min="3" max="3" width="0.5703125" style="180" customWidth="1"/>
    <col min="4" max="4" width="50.5703125" style="133" bestFit="1" customWidth="1"/>
    <col min="5" max="5" width="40.85546875" style="133" customWidth="1"/>
    <col min="6" max="6" width="6.7109375" style="133" customWidth="1"/>
    <col min="7" max="7" width="41.5703125" style="133" customWidth="1"/>
    <col min="8" max="8" width="41.5703125" style="12" customWidth="1"/>
    <col min="9" max="9" width="13.140625" bestFit="1" customWidth="1"/>
  </cols>
  <sheetData>
    <row r="1" spans="1:8" ht="31.5" x14ac:dyDescent="0.25">
      <c r="A1" s="11" t="s">
        <v>751</v>
      </c>
      <c r="B1" s="11"/>
      <c r="C1" s="177"/>
      <c r="D1" s="130"/>
      <c r="E1" s="130"/>
      <c r="F1" s="130"/>
      <c r="G1" s="13" t="s">
        <v>3074</v>
      </c>
    </row>
    <row r="2" spans="1:8" ht="15.75" thickBot="1" x14ac:dyDescent="0.3">
      <c r="A2" s="12"/>
      <c r="B2" s="12"/>
      <c r="C2" s="178"/>
      <c r="D2" s="130"/>
      <c r="E2" s="130"/>
      <c r="F2" s="130"/>
      <c r="G2" s="130"/>
    </row>
    <row r="3" spans="1:8" ht="19.5" thickBot="1" x14ac:dyDescent="0.3">
      <c r="A3" s="15"/>
      <c r="B3" s="16" t="s">
        <v>237</v>
      </c>
      <c r="C3" s="179"/>
      <c r="D3" s="131" t="s">
        <v>2686</v>
      </c>
      <c r="E3" s="132"/>
      <c r="F3" s="132"/>
      <c r="G3" s="130"/>
      <c r="H3" s="15"/>
    </row>
    <row r="4" spans="1:8" ht="15.75" thickBot="1" x14ac:dyDescent="0.3"/>
    <row r="5" spans="1:8" ht="18.75" x14ac:dyDescent="0.25">
      <c r="A5" s="19"/>
      <c r="B5" s="20" t="s">
        <v>752</v>
      </c>
      <c r="C5" s="181"/>
      <c r="D5" s="134"/>
      <c r="F5" s="135"/>
      <c r="G5" s="135"/>
    </row>
    <row r="6" spans="1:8" x14ac:dyDescent="0.25">
      <c r="B6" s="77" t="s">
        <v>753</v>
      </c>
      <c r="C6" s="182"/>
    </row>
    <row r="7" spans="1:8" x14ac:dyDescent="0.25">
      <c r="B7" s="238" t="s">
        <v>754</v>
      </c>
      <c r="C7" s="183"/>
    </row>
    <row r="8" spans="1:8" ht="15.75" thickBot="1" x14ac:dyDescent="0.3">
      <c r="B8" s="237" t="s">
        <v>755</v>
      </c>
      <c r="C8" s="183"/>
    </row>
    <row r="9" spans="1:8" x14ac:dyDescent="0.25">
      <c r="B9" s="78"/>
      <c r="C9" s="184"/>
    </row>
    <row r="10" spans="1:8" ht="37.5" x14ac:dyDescent="0.25">
      <c r="A10" s="26" t="s">
        <v>247</v>
      </c>
      <c r="B10" s="26" t="s">
        <v>753</v>
      </c>
      <c r="C10" s="179"/>
      <c r="D10" s="136"/>
      <c r="E10" s="136"/>
      <c r="F10" s="136"/>
      <c r="G10" s="136"/>
      <c r="H10" s="28"/>
    </row>
    <row r="11" spans="1:8" x14ac:dyDescent="0.25">
      <c r="A11" s="36"/>
      <c r="B11" s="37" t="s">
        <v>756</v>
      </c>
      <c r="C11" s="185"/>
      <c r="D11" s="137" t="s">
        <v>279</v>
      </c>
      <c r="E11" s="137"/>
      <c r="F11" s="137"/>
      <c r="G11" s="138" t="s">
        <v>757</v>
      </c>
      <c r="H11" s="39"/>
    </row>
    <row r="12" spans="1:8" x14ac:dyDescent="0.25">
      <c r="A12" s="18" t="s">
        <v>758</v>
      </c>
      <c r="B12" s="18" t="s">
        <v>759</v>
      </c>
      <c r="D12" s="375">
        <v>6744785201.9799995</v>
      </c>
      <c r="G12" s="140">
        <f>D12/$D$15</f>
        <v>1</v>
      </c>
    </row>
    <row r="13" spans="1:8" x14ac:dyDescent="0.25">
      <c r="A13" s="18" t="s">
        <v>760</v>
      </c>
      <c r="B13" s="18" t="s">
        <v>761</v>
      </c>
      <c r="D13" s="375">
        <v>0</v>
      </c>
      <c r="G13" s="140">
        <f t="shared" ref="G13:G14" si="0">D13/$D$15</f>
        <v>0</v>
      </c>
    </row>
    <row r="14" spans="1:8" x14ac:dyDescent="0.25">
      <c r="A14" s="18" t="s">
        <v>762</v>
      </c>
      <c r="B14" s="18" t="s">
        <v>313</v>
      </c>
      <c r="D14" s="375">
        <v>0</v>
      </c>
      <c r="G14" s="140">
        <f t="shared" si="0"/>
        <v>0</v>
      </c>
    </row>
    <row r="15" spans="1:8" x14ac:dyDescent="0.25">
      <c r="A15" s="18" t="s">
        <v>763</v>
      </c>
      <c r="B15" s="79" t="s">
        <v>315</v>
      </c>
      <c r="C15" s="186"/>
      <c r="D15" s="375">
        <f>SUM(D12:D14)</f>
        <v>6744785201.9799995</v>
      </c>
      <c r="G15" s="141">
        <f>SUM(G12:G14)</f>
        <v>1</v>
      </c>
    </row>
    <row r="16" spans="1:8" x14ac:dyDescent="0.25">
      <c r="A16" s="18" t="s">
        <v>764</v>
      </c>
      <c r="B16" s="51" t="s">
        <v>765</v>
      </c>
      <c r="C16" s="187"/>
      <c r="D16" s="139"/>
      <c r="G16" s="140" t="s">
        <v>738</v>
      </c>
    </row>
    <row r="17" spans="1:9" x14ac:dyDescent="0.25">
      <c r="A17" s="18" t="s">
        <v>766</v>
      </c>
      <c r="B17" s="51" t="s">
        <v>767</v>
      </c>
      <c r="C17" s="187"/>
      <c r="D17" s="139"/>
      <c r="G17" s="140" t="s">
        <v>738</v>
      </c>
    </row>
    <row r="18" spans="1:9" x14ac:dyDescent="0.25">
      <c r="A18" s="18" t="s">
        <v>768</v>
      </c>
      <c r="B18" s="51" t="s">
        <v>317</v>
      </c>
      <c r="C18" s="187"/>
      <c r="D18" s="139"/>
      <c r="G18" s="140" t="s">
        <v>738</v>
      </c>
    </row>
    <row r="19" spans="1:9" x14ac:dyDescent="0.25">
      <c r="A19" s="18" t="s">
        <v>769</v>
      </c>
      <c r="B19" s="51" t="s">
        <v>317</v>
      </c>
      <c r="C19" s="187"/>
      <c r="D19" s="139"/>
      <c r="G19" s="140" t="s">
        <v>738</v>
      </c>
    </row>
    <row r="20" spans="1:9" x14ac:dyDescent="0.25">
      <c r="A20" s="18" t="s">
        <v>770</v>
      </c>
      <c r="B20" s="51" t="s">
        <v>317</v>
      </c>
      <c r="C20" s="187"/>
      <c r="D20" s="139"/>
      <c r="G20" s="140" t="s">
        <v>738</v>
      </c>
    </row>
    <row r="21" spans="1:9" x14ac:dyDescent="0.25">
      <c r="A21" s="18" t="s">
        <v>771</v>
      </c>
      <c r="B21" s="51" t="s">
        <v>317</v>
      </c>
      <c r="C21" s="187"/>
      <c r="D21" s="139"/>
      <c r="G21" s="140" t="s">
        <v>738</v>
      </c>
    </row>
    <row r="22" spans="1:9" x14ac:dyDescent="0.25">
      <c r="A22" s="18" t="s">
        <v>772</v>
      </c>
      <c r="B22" s="51" t="s">
        <v>317</v>
      </c>
      <c r="C22" s="187"/>
      <c r="D22" s="139"/>
      <c r="G22" s="140" t="s">
        <v>738</v>
      </c>
    </row>
    <row r="23" spans="1:9" x14ac:dyDescent="0.25">
      <c r="A23" s="18" t="s">
        <v>773</v>
      </c>
      <c r="B23" s="51" t="s">
        <v>317</v>
      </c>
      <c r="C23" s="187"/>
      <c r="D23" s="139"/>
      <c r="G23" s="140" t="s">
        <v>738</v>
      </c>
    </row>
    <row r="24" spans="1:9" x14ac:dyDescent="0.25">
      <c r="A24" s="18" t="s">
        <v>774</v>
      </c>
      <c r="B24" s="51" t="s">
        <v>317</v>
      </c>
      <c r="C24" s="187"/>
      <c r="D24" s="139"/>
      <c r="G24" s="140" t="s">
        <v>738</v>
      </c>
    </row>
    <row r="25" spans="1:9" x14ac:dyDescent="0.25">
      <c r="A25" s="18" t="s">
        <v>775</v>
      </c>
      <c r="B25" s="51" t="s">
        <v>317</v>
      </c>
      <c r="C25" s="187"/>
      <c r="D25" s="139"/>
      <c r="G25" s="140" t="s">
        <v>738</v>
      </c>
      <c r="I25" s="395"/>
    </row>
    <row r="26" spans="1:9" x14ac:dyDescent="0.25">
      <c r="A26" s="18" t="s">
        <v>776</v>
      </c>
      <c r="B26" s="51" t="s">
        <v>317</v>
      </c>
      <c r="C26" s="187"/>
      <c r="D26" s="142"/>
      <c r="E26" s="143"/>
      <c r="F26" s="143"/>
      <c r="G26" s="140" t="s">
        <v>738</v>
      </c>
      <c r="I26" s="395"/>
    </row>
    <row r="27" spans="1:9" x14ac:dyDescent="0.25">
      <c r="A27" s="36"/>
      <c r="B27" s="37" t="s">
        <v>777</v>
      </c>
      <c r="C27" s="185"/>
      <c r="D27" s="137" t="s">
        <v>778</v>
      </c>
      <c r="E27" s="137" t="s">
        <v>779</v>
      </c>
      <c r="F27" s="144"/>
      <c r="G27" s="137" t="s">
        <v>780</v>
      </c>
      <c r="H27" s="39"/>
      <c r="I27" s="395"/>
    </row>
    <row r="28" spans="1:9" x14ac:dyDescent="0.25">
      <c r="A28" s="18" t="s">
        <v>781</v>
      </c>
      <c r="B28" s="18" t="s">
        <v>782</v>
      </c>
      <c r="D28" s="385">
        <v>33062</v>
      </c>
      <c r="E28" s="385">
        <v>0</v>
      </c>
      <c r="F28" s="385"/>
      <c r="G28" s="385">
        <f>D28</f>
        <v>33062</v>
      </c>
      <c r="I28" s="395"/>
    </row>
    <row r="29" spans="1:9" x14ac:dyDescent="0.25">
      <c r="A29" s="18" t="s">
        <v>783</v>
      </c>
      <c r="B29" s="30" t="s">
        <v>784</v>
      </c>
      <c r="C29" s="188"/>
      <c r="I29" s="395"/>
    </row>
    <row r="30" spans="1:9" x14ac:dyDescent="0.25">
      <c r="A30" s="18" t="s">
        <v>785</v>
      </c>
      <c r="B30" s="30" t="s">
        <v>786</v>
      </c>
      <c r="C30" s="188"/>
      <c r="I30" s="395"/>
    </row>
    <row r="31" spans="1:9" x14ac:dyDescent="0.25">
      <c r="A31" s="18" t="s">
        <v>787</v>
      </c>
      <c r="B31" s="30"/>
      <c r="C31" s="188"/>
      <c r="I31" s="395"/>
    </row>
    <row r="32" spans="1:9" x14ac:dyDescent="0.25">
      <c r="A32" s="18" t="s">
        <v>788</v>
      </c>
      <c r="B32" s="30"/>
      <c r="C32" s="188"/>
      <c r="I32" s="395"/>
    </row>
    <row r="33" spans="1:10" x14ac:dyDescent="0.25">
      <c r="A33" s="18" t="s">
        <v>789</v>
      </c>
      <c r="B33" s="30"/>
      <c r="C33" s="188"/>
      <c r="I33" s="396"/>
      <c r="J33" s="396"/>
    </row>
    <row r="34" spans="1:10" x14ac:dyDescent="0.25">
      <c r="A34" s="18" t="s">
        <v>790</v>
      </c>
      <c r="B34" s="30"/>
      <c r="C34" s="188"/>
      <c r="I34" s="396"/>
      <c r="J34" s="396"/>
    </row>
    <row r="35" spans="1:10" x14ac:dyDescent="0.25">
      <c r="A35" s="36"/>
      <c r="B35" s="37" t="s">
        <v>791</v>
      </c>
      <c r="C35" s="185"/>
      <c r="D35" s="137" t="s">
        <v>792</v>
      </c>
      <c r="E35" s="137" t="s">
        <v>793</v>
      </c>
      <c r="F35" s="144"/>
      <c r="G35" s="138" t="s">
        <v>757</v>
      </c>
      <c r="H35" s="39"/>
      <c r="I35" s="397"/>
      <c r="J35" s="396"/>
    </row>
    <row r="36" spans="1:10" x14ac:dyDescent="0.25">
      <c r="A36" s="18" t="s">
        <v>794</v>
      </c>
      <c r="B36" s="18" t="s">
        <v>795</v>
      </c>
      <c r="D36" s="141" t="s">
        <v>1913</v>
      </c>
      <c r="E36" s="141">
        <v>0</v>
      </c>
      <c r="F36" s="145"/>
      <c r="G36" s="141">
        <v>0</v>
      </c>
      <c r="I36" s="397"/>
      <c r="J36" s="396"/>
    </row>
    <row r="37" spans="1:10" x14ac:dyDescent="0.25">
      <c r="A37" s="18" t="s">
        <v>796</v>
      </c>
      <c r="D37" s="141"/>
      <c r="E37" s="141"/>
      <c r="F37" s="145"/>
      <c r="G37" s="141"/>
      <c r="I37" s="399"/>
      <c r="J37" s="396"/>
    </row>
    <row r="38" spans="1:10" x14ac:dyDescent="0.25">
      <c r="A38" s="18" t="s">
        <v>797</v>
      </c>
      <c r="D38" s="141"/>
      <c r="E38" s="141"/>
      <c r="F38" s="145"/>
      <c r="G38" s="141"/>
      <c r="I38" s="397"/>
      <c r="J38" s="396"/>
    </row>
    <row r="39" spans="1:10" x14ac:dyDescent="0.25">
      <c r="A39" s="18" t="s">
        <v>798</v>
      </c>
      <c r="D39" s="141"/>
      <c r="E39" s="141"/>
      <c r="F39" s="145"/>
      <c r="G39" s="141"/>
      <c r="I39" s="397"/>
      <c r="J39" s="396"/>
    </row>
    <row r="40" spans="1:10" x14ac:dyDescent="0.25">
      <c r="A40" s="18" t="s">
        <v>799</v>
      </c>
      <c r="D40" s="141"/>
      <c r="E40" s="141"/>
      <c r="F40" s="145"/>
      <c r="G40" s="141"/>
      <c r="I40" s="397"/>
      <c r="J40" s="396"/>
    </row>
    <row r="41" spans="1:10" x14ac:dyDescent="0.25">
      <c r="A41" s="18" t="s">
        <v>800</v>
      </c>
      <c r="D41" s="141"/>
      <c r="E41" s="141"/>
      <c r="F41" s="145"/>
      <c r="G41" s="141"/>
      <c r="I41" s="397"/>
      <c r="J41" s="396"/>
    </row>
    <row r="42" spans="1:10" x14ac:dyDescent="0.25">
      <c r="A42" s="18" t="s">
        <v>801</v>
      </c>
      <c r="D42" s="141"/>
      <c r="E42" s="141"/>
      <c r="F42" s="145"/>
      <c r="G42" s="141"/>
      <c r="I42" s="397"/>
      <c r="J42" s="396"/>
    </row>
    <row r="43" spans="1:10" x14ac:dyDescent="0.25">
      <c r="A43" s="36"/>
      <c r="B43" s="37" t="s">
        <v>802</v>
      </c>
      <c r="C43" s="185"/>
      <c r="D43" s="137" t="s">
        <v>792</v>
      </c>
      <c r="E43" s="137" t="s">
        <v>793</v>
      </c>
      <c r="F43" s="144"/>
      <c r="G43" s="138" t="s">
        <v>757</v>
      </c>
      <c r="H43" s="39"/>
      <c r="I43" s="397"/>
      <c r="J43" s="396"/>
    </row>
    <row r="44" spans="1:10" x14ac:dyDescent="0.25">
      <c r="A44" s="82" t="s">
        <v>803</v>
      </c>
      <c r="B44" s="369" t="s">
        <v>804</v>
      </c>
      <c r="C44" s="322"/>
      <c r="D44" s="368">
        <f>SUM(D45:D71)</f>
        <v>0</v>
      </c>
      <c r="E44" s="368">
        <f>SUM(E45:E71)</f>
        <v>0</v>
      </c>
      <c r="F44" s="368"/>
      <c r="G44" s="368">
        <f>SUM(G45:G71)</f>
        <v>0</v>
      </c>
      <c r="H44" s="18"/>
      <c r="I44" s="397"/>
      <c r="J44" s="396"/>
    </row>
    <row r="45" spans="1:10" x14ac:dyDescent="0.25">
      <c r="A45" s="18" t="s">
        <v>805</v>
      </c>
      <c r="B45" s="18" t="s">
        <v>806</v>
      </c>
      <c r="D45" s="141">
        <v>0</v>
      </c>
      <c r="E45" s="141">
        <v>0</v>
      </c>
      <c r="F45" s="141"/>
      <c r="G45" s="141">
        <v>0</v>
      </c>
      <c r="H45" s="18"/>
      <c r="I45" s="396"/>
      <c r="J45" s="396"/>
    </row>
    <row r="46" spans="1:10" x14ac:dyDescent="0.25">
      <c r="A46" s="18" t="s">
        <v>807</v>
      </c>
      <c r="B46" s="18" t="s">
        <v>808</v>
      </c>
      <c r="D46" s="141">
        <v>0</v>
      </c>
      <c r="E46" s="141">
        <v>0</v>
      </c>
      <c r="F46" s="141"/>
      <c r="G46" s="141">
        <v>0</v>
      </c>
      <c r="H46" s="18"/>
      <c r="I46" s="396"/>
      <c r="J46" s="396"/>
    </row>
    <row r="47" spans="1:10" x14ac:dyDescent="0.25">
      <c r="A47" s="18" t="s">
        <v>809</v>
      </c>
      <c r="B47" s="18" t="s">
        <v>810</v>
      </c>
      <c r="D47" s="141">
        <v>0</v>
      </c>
      <c r="E47" s="141">
        <v>0</v>
      </c>
      <c r="F47" s="141"/>
      <c r="G47" s="141">
        <v>0</v>
      </c>
      <c r="H47" s="18"/>
      <c r="I47" s="396"/>
      <c r="J47" s="396"/>
    </row>
    <row r="48" spans="1:10" x14ac:dyDescent="0.25">
      <c r="A48" s="18" t="s">
        <v>811</v>
      </c>
      <c r="B48" s="18" t="s">
        <v>812</v>
      </c>
      <c r="D48" s="141">
        <v>0</v>
      </c>
      <c r="E48" s="141">
        <v>0</v>
      </c>
      <c r="F48" s="141"/>
      <c r="G48" s="141">
        <v>0</v>
      </c>
      <c r="H48" s="18"/>
      <c r="I48" s="396"/>
      <c r="J48" s="396"/>
    </row>
    <row r="49" spans="1:10" x14ac:dyDescent="0.25">
      <c r="A49" s="18" t="s">
        <v>813</v>
      </c>
      <c r="B49" s="18" t="s">
        <v>814</v>
      </c>
      <c r="D49" s="141">
        <v>0</v>
      </c>
      <c r="E49" s="141">
        <v>0</v>
      </c>
      <c r="F49" s="141"/>
      <c r="G49" s="141">
        <v>0</v>
      </c>
      <c r="H49" s="18"/>
      <c r="I49" s="396"/>
      <c r="J49" s="396"/>
    </row>
    <row r="50" spans="1:10" x14ac:dyDescent="0.25">
      <c r="A50" s="18" t="s">
        <v>815</v>
      </c>
      <c r="B50" s="18" t="s">
        <v>816</v>
      </c>
      <c r="D50" s="141">
        <v>0</v>
      </c>
      <c r="E50" s="141">
        <v>0</v>
      </c>
      <c r="F50" s="141"/>
      <c r="G50" s="141">
        <v>0</v>
      </c>
      <c r="H50" s="18"/>
      <c r="I50" s="396"/>
      <c r="J50" s="396"/>
    </row>
    <row r="51" spans="1:10" x14ac:dyDescent="0.25">
      <c r="A51" s="18" t="s">
        <v>817</v>
      </c>
      <c r="B51" s="18" t="s">
        <v>818</v>
      </c>
      <c r="D51" s="141">
        <v>0</v>
      </c>
      <c r="E51" s="141">
        <v>0</v>
      </c>
      <c r="F51" s="141"/>
      <c r="G51" s="141">
        <v>0</v>
      </c>
      <c r="H51" s="18"/>
      <c r="I51" s="396"/>
      <c r="J51" s="396"/>
    </row>
    <row r="52" spans="1:10" x14ac:dyDescent="0.25">
      <c r="A52" s="18" t="s">
        <v>819</v>
      </c>
      <c r="B52" s="18" t="s">
        <v>820</v>
      </c>
      <c r="D52" s="141">
        <v>0</v>
      </c>
      <c r="E52" s="141">
        <v>0</v>
      </c>
      <c r="F52" s="141"/>
      <c r="G52" s="141">
        <v>0</v>
      </c>
      <c r="H52" s="18"/>
      <c r="I52" s="396"/>
      <c r="J52" s="396"/>
    </row>
    <row r="53" spans="1:10" x14ac:dyDescent="0.25">
      <c r="A53" s="18" t="s">
        <v>821</v>
      </c>
      <c r="B53" s="18" t="s">
        <v>822</v>
      </c>
      <c r="D53" s="141">
        <v>0</v>
      </c>
      <c r="E53" s="141">
        <v>0</v>
      </c>
      <c r="F53" s="141"/>
      <c r="G53" s="141">
        <v>0</v>
      </c>
      <c r="H53" s="18"/>
      <c r="I53" s="396"/>
      <c r="J53" s="396"/>
    </row>
    <row r="54" spans="1:10" x14ac:dyDescent="0.25">
      <c r="A54" s="18" t="s">
        <v>823</v>
      </c>
      <c r="B54" s="18" t="s">
        <v>824</v>
      </c>
      <c r="D54" s="141">
        <v>0</v>
      </c>
      <c r="E54" s="141">
        <v>0</v>
      </c>
      <c r="F54" s="141"/>
      <c r="G54" s="141">
        <v>0</v>
      </c>
      <c r="H54" s="18"/>
      <c r="I54" s="396"/>
      <c r="J54" s="396"/>
    </row>
    <row r="55" spans="1:10" x14ac:dyDescent="0.25">
      <c r="A55" s="18" t="s">
        <v>825</v>
      </c>
      <c r="B55" s="18" t="s">
        <v>826</v>
      </c>
      <c r="D55" s="141">
        <v>0</v>
      </c>
      <c r="E55" s="141">
        <v>0</v>
      </c>
      <c r="F55" s="141"/>
      <c r="G55" s="141">
        <v>0</v>
      </c>
      <c r="H55" s="18"/>
    </row>
    <row r="56" spans="1:10" x14ac:dyDescent="0.25">
      <c r="A56" s="18" t="s">
        <v>827</v>
      </c>
      <c r="B56" s="18" t="s">
        <v>828</v>
      </c>
      <c r="D56" s="141">
        <v>0</v>
      </c>
      <c r="E56" s="141">
        <v>0</v>
      </c>
      <c r="F56" s="141"/>
      <c r="G56" s="141">
        <v>0</v>
      </c>
      <c r="H56" s="18"/>
    </row>
    <row r="57" spans="1:10" x14ac:dyDescent="0.25">
      <c r="A57" s="18" t="s">
        <v>829</v>
      </c>
      <c r="B57" s="18" t="s">
        <v>830</v>
      </c>
      <c r="D57" s="141">
        <v>0</v>
      </c>
      <c r="E57" s="141">
        <v>0</v>
      </c>
      <c r="F57" s="141"/>
      <c r="G57" s="141">
        <v>0</v>
      </c>
      <c r="H57" s="18"/>
    </row>
    <row r="58" spans="1:10" x14ac:dyDescent="0.25">
      <c r="A58" s="18" t="s">
        <v>831</v>
      </c>
      <c r="B58" s="18" t="s">
        <v>832</v>
      </c>
      <c r="D58" s="141">
        <v>0</v>
      </c>
      <c r="E58" s="141">
        <v>0</v>
      </c>
      <c r="F58" s="141"/>
      <c r="G58" s="141">
        <v>0</v>
      </c>
      <c r="H58" s="18"/>
    </row>
    <row r="59" spans="1:10" x14ac:dyDescent="0.25">
      <c r="A59" s="18" t="s">
        <v>833</v>
      </c>
      <c r="B59" s="18" t="s">
        <v>834</v>
      </c>
      <c r="D59" s="141">
        <v>0</v>
      </c>
      <c r="E59" s="141">
        <v>0</v>
      </c>
      <c r="F59" s="141"/>
      <c r="G59" s="141">
        <v>0</v>
      </c>
      <c r="H59" s="18"/>
    </row>
    <row r="60" spans="1:10" x14ac:dyDescent="0.25">
      <c r="A60" s="18" t="s">
        <v>835</v>
      </c>
      <c r="B60" s="18" t="s">
        <v>836</v>
      </c>
      <c r="D60" s="141">
        <v>0</v>
      </c>
      <c r="E60" s="141">
        <v>0</v>
      </c>
      <c r="F60" s="141"/>
      <c r="G60" s="141">
        <v>0</v>
      </c>
      <c r="H60" s="18"/>
    </row>
    <row r="61" spans="1:10" x14ac:dyDescent="0.25">
      <c r="A61" s="18" t="s">
        <v>837</v>
      </c>
      <c r="B61" s="18" t="s">
        <v>838</v>
      </c>
      <c r="D61" s="141">
        <v>0</v>
      </c>
      <c r="E61" s="141">
        <v>0</v>
      </c>
      <c r="F61" s="141"/>
      <c r="G61" s="141">
        <v>0</v>
      </c>
      <c r="H61" s="18"/>
    </row>
    <row r="62" spans="1:10" x14ac:dyDescent="0.25">
      <c r="A62" s="18" t="s">
        <v>839</v>
      </c>
      <c r="B62" s="18" t="s">
        <v>840</v>
      </c>
      <c r="D62" s="141">
        <v>0</v>
      </c>
      <c r="E62" s="141">
        <v>0</v>
      </c>
      <c r="F62" s="141"/>
      <c r="G62" s="141">
        <v>0</v>
      </c>
      <c r="H62" s="18"/>
    </row>
    <row r="63" spans="1:10" x14ac:dyDescent="0.25">
      <c r="A63" s="18" t="s">
        <v>841</v>
      </c>
      <c r="B63" s="18" t="s">
        <v>842</v>
      </c>
      <c r="D63" s="141">
        <v>0</v>
      </c>
      <c r="E63" s="141">
        <v>0</v>
      </c>
      <c r="F63" s="141"/>
      <c r="G63" s="141">
        <v>0</v>
      </c>
      <c r="H63" s="18"/>
    </row>
    <row r="64" spans="1:10" x14ac:dyDescent="0.25">
      <c r="A64" s="18" t="s">
        <v>843</v>
      </c>
      <c r="B64" s="18" t="s">
        <v>844</v>
      </c>
      <c r="D64" s="141">
        <v>0</v>
      </c>
      <c r="E64" s="141">
        <v>0</v>
      </c>
      <c r="F64" s="141"/>
      <c r="G64" s="141">
        <v>0</v>
      </c>
      <c r="H64" s="18"/>
    </row>
    <row r="65" spans="1:8" x14ac:dyDescent="0.25">
      <c r="A65" s="18" t="s">
        <v>845</v>
      </c>
      <c r="B65" s="18" t="s">
        <v>846</v>
      </c>
      <c r="D65" s="141">
        <v>0</v>
      </c>
      <c r="E65" s="141">
        <v>0</v>
      </c>
      <c r="F65" s="141"/>
      <c r="G65" s="141">
        <v>0</v>
      </c>
      <c r="H65" s="18"/>
    </row>
    <row r="66" spans="1:8" x14ac:dyDescent="0.25">
      <c r="A66" s="18" t="s">
        <v>847</v>
      </c>
      <c r="B66" s="18" t="s">
        <v>848</v>
      </c>
      <c r="D66" s="141">
        <v>0</v>
      </c>
      <c r="E66" s="141">
        <v>0</v>
      </c>
      <c r="F66" s="141"/>
      <c r="G66" s="141">
        <v>0</v>
      </c>
      <c r="H66" s="18"/>
    </row>
    <row r="67" spans="1:8" x14ac:dyDescent="0.25">
      <c r="A67" s="18" t="s">
        <v>849</v>
      </c>
      <c r="B67" s="18" t="s">
        <v>850</v>
      </c>
      <c r="D67" s="141">
        <v>0</v>
      </c>
      <c r="E67" s="141">
        <v>0</v>
      </c>
      <c r="F67" s="141"/>
      <c r="G67" s="141">
        <v>0</v>
      </c>
      <c r="H67" s="18"/>
    </row>
    <row r="68" spans="1:8" x14ac:dyDescent="0.25">
      <c r="A68" s="18" t="s">
        <v>851</v>
      </c>
      <c r="B68" s="18" t="s">
        <v>852</v>
      </c>
      <c r="D68" s="141">
        <v>0</v>
      </c>
      <c r="E68" s="141">
        <v>0</v>
      </c>
      <c r="F68" s="141"/>
      <c r="G68" s="141">
        <v>0</v>
      </c>
      <c r="H68" s="18"/>
    </row>
    <row r="69" spans="1:8" x14ac:dyDescent="0.25">
      <c r="A69" s="18" t="s">
        <v>853</v>
      </c>
      <c r="B69" s="18" t="s">
        <v>854</v>
      </c>
      <c r="D69" s="141">
        <v>0</v>
      </c>
      <c r="E69" s="141">
        <v>0</v>
      </c>
      <c r="F69" s="141"/>
      <c r="G69" s="141">
        <v>0</v>
      </c>
      <c r="H69" s="18"/>
    </row>
    <row r="70" spans="1:8" x14ac:dyDescent="0.25">
      <c r="A70" s="18" t="s">
        <v>855</v>
      </c>
      <c r="B70" s="18" t="s">
        <v>856</v>
      </c>
      <c r="D70" s="141">
        <v>0</v>
      </c>
      <c r="E70" s="141">
        <v>0</v>
      </c>
      <c r="F70" s="141"/>
      <c r="G70" s="141">
        <v>0</v>
      </c>
      <c r="H70" s="18"/>
    </row>
    <row r="71" spans="1:8" x14ac:dyDescent="0.25">
      <c r="A71" s="18" t="s">
        <v>857</v>
      </c>
      <c r="B71" s="18" t="s">
        <v>858</v>
      </c>
      <c r="D71" s="141">
        <v>0</v>
      </c>
      <c r="E71" s="141">
        <v>0</v>
      </c>
      <c r="F71" s="141"/>
      <c r="G71" s="141">
        <v>0</v>
      </c>
      <c r="H71" s="18"/>
    </row>
    <row r="72" spans="1:8" x14ac:dyDescent="0.25">
      <c r="A72" s="82" t="s">
        <v>859</v>
      </c>
      <c r="B72" s="369" t="s">
        <v>514</v>
      </c>
      <c r="C72" s="322"/>
      <c r="D72" s="368">
        <f>SUM(D73:D75)</f>
        <v>0</v>
      </c>
      <c r="E72" s="368">
        <f t="shared" ref="E72:G72" si="1">SUM(E73:E75)</f>
        <v>0</v>
      </c>
      <c r="F72" s="368"/>
      <c r="G72" s="368">
        <f t="shared" si="1"/>
        <v>0</v>
      </c>
      <c r="H72" s="18"/>
    </row>
    <row r="73" spans="1:8" x14ac:dyDescent="0.25">
      <c r="A73" s="18" t="s">
        <v>860</v>
      </c>
      <c r="B73" s="18" t="s">
        <v>861</v>
      </c>
      <c r="D73" s="141">
        <v>0</v>
      </c>
      <c r="E73" s="141">
        <v>0</v>
      </c>
      <c r="F73" s="141"/>
      <c r="G73" s="141">
        <v>0</v>
      </c>
      <c r="H73" s="18"/>
    </row>
    <row r="74" spans="1:8" x14ac:dyDescent="0.25">
      <c r="A74" s="18" t="s">
        <v>862</v>
      </c>
      <c r="B74" s="18" t="s">
        <v>863</v>
      </c>
      <c r="D74" s="141">
        <v>0</v>
      </c>
      <c r="E74" s="141">
        <v>0</v>
      </c>
      <c r="F74" s="141"/>
      <c r="G74" s="141">
        <v>0</v>
      </c>
      <c r="H74" s="18"/>
    </row>
    <row r="75" spans="1:8" x14ac:dyDescent="0.25">
      <c r="A75" s="18" t="s">
        <v>864</v>
      </c>
      <c r="B75" s="18" t="s">
        <v>865</v>
      </c>
      <c r="D75" s="141">
        <v>0</v>
      </c>
      <c r="E75" s="141">
        <v>0</v>
      </c>
      <c r="F75" s="141"/>
      <c r="G75" s="141">
        <v>0</v>
      </c>
      <c r="H75" s="18"/>
    </row>
    <row r="76" spans="1:8" x14ac:dyDescent="0.25">
      <c r="A76" s="82" t="s">
        <v>866</v>
      </c>
      <c r="B76" s="369" t="s">
        <v>313</v>
      </c>
      <c r="C76" s="322"/>
      <c r="D76" s="368">
        <f>SUM(D77:D87)</f>
        <v>1</v>
      </c>
      <c r="E76" s="368">
        <f t="shared" ref="E76:G76" si="2">SUM(E77:E87)</f>
        <v>0</v>
      </c>
      <c r="F76" s="368"/>
      <c r="G76" s="368">
        <f t="shared" si="2"/>
        <v>1</v>
      </c>
      <c r="H76" s="18"/>
    </row>
    <row r="77" spans="1:8" x14ac:dyDescent="0.25">
      <c r="A77" s="18" t="s">
        <v>867</v>
      </c>
      <c r="B77" s="32" t="s">
        <v>516</v>
      </c>
      <c r="C77" s="189"/>
      <c r="D77" s="141">
        <v>0</v>
      </c>
      <c r="E77" s="141">
        <v>0</v>
      </c>
      <c r="F77" s="141"/>
      <c r="G77" s="141">
        <v>0</v>
      </c>
      <c r="H77" s="18"/>
    </row>
    <row r="78" spans="1:8" x14ac:dyDescent="0.25">
      <c r="A78" s="18" t="s">
        <v>868</v>
      </c>
      <c r="B78" s="18" t="s">
        <v>869</v>
      </c>
      <c r="D78" s="141">
        <v>0</v>
      </c>
      <c r="E78" s="141">
        <v>0</v>
      </c>
      <c r="F78" s="141"/>
      <c r="G78" s="141">
        <v>0</v>
      </c>
      <c r="H78" s="18"/>
    </row>
    <row r="79" spans="1:8" x14ac:dyDescent="0.25">
      <c r="A79" s="18" t="s">
        <v>870</v>
      </c>
      <c r="B79" s="32" t="s">
        <v>518</v>
      </c>
      <c r="C79" s="189"/>
      <c r="D79" s="141">
        <v>0</v>
      </c>
      <c r="E79" s="141">
        <v>0</v>
      </c>
      <c r="F79" s="141"/>
      <c r="G79" s="141">
        <v>0</v>
      </c>
      <c r="H79" s="18"/>
    </row>
    <row r="80" spans="1:8" x14ac:dyDescent="0.25">
      <c r="A80" s="18" t="s">
        <v>871</v>
      </c>
      <c r="B80" s="32" t="s">
        <v>520</v>
      </c>
      <c r="C80" s="189"/>
      <c r="D80" s="141">
        <v>0</v>
      </c>
      <c r="E80" s="141">
        <v>0</v>
      </c>
      <c r="F80" s="141"/>
      <c r="G80" s="141">
        <v>0</v>
      </c>
      <c r="H80" s="18"/>
    </row>
    <row r="81" spans="1:8" x14ac:dyDescent="0.25">
      <c r="A81" s="18" t="s">
        <v>872</v>
      </c>
      <c r="B81" s="32" t="s">
        <v>522</v>
      </c>
      <c r="C81" s="189"/>
      <c r="D81" s="141">
        <v>0</v>
      </c>
      <c r="E81" s="141">
        <v>0</v>
      </c>
      <c r="F81" s="141"/>
      <c r="G81" s="141">
        <v>0</v>
      </c>
      <c r="H81" s="18"/>
    </row>
    <row r="82" spans="1:8" x14ac:dyDescent="0.25">
      <c r="A82" s="18" t="s">
        <v>873</v>
      </c>
      <c r="B82" s="32" t="s">
        <v>524</v>
      </c>
      <c r="C82" s="189"/>
      <c r="D82" s="141">
        <v>0</v>
      </c>
      <c r="E82" s="141">
        <v>0</v>
      </c>
      <c r="F82" s="141"/>
      <c r="G82" s="141">
        <v>0</v>
      </c>
      <c r="H82" s="18"/>
    </row>
    <row r="83" spans="1:8" x14ac:dyDescent="0.25">
      <c r="A83" s="18" t="s">
        <v>874</v>
      </c>
      <c r="B83" s="32" t="s">
        <v>526</v>
      </c>
      <c r="C83" s="189"/>
      <c r="D83" s="141">
        <v>0</v>
      </c>
      <c r="E83" s="141">
        <v>0</v>
      </c>
      <c r="F83" s="141"/>
      <c r="G83" s="141">
        <v>0</v>
      </c>
      <c r="H83" s="18"/>
    </row>
    <row r="84" spans="1:8" x14ac:dyDescent="0.25">
      <c r="A84" s="18" t="s">
        <v>875</v>
      </c>
      <c r="B84" s="32" t="s">
        <v>528</v>
      </c>
      <c r="C84" s="180">
        <v>6744785201.9799995</v>
      </c>
      <c r="D84" s="141">
        <f>C84/SUM(C44:C87)</f>
        <v>1</v>
      </c>
      <c r="E84" s="141">
        <v>0</v>
      </c>
      <c r="F84" s="141"/>
      <c r="G84" s="141">
        <f>D84</f>
        <v>1</v>
      </c>
      <c r="H84" s="18"/>
    </row>
    <row r="85" spans="1:8" x14ac:dyDescent="0.25">
      <c r="A85" s="18" t="s">
        <v>876</v>
      </c>
      <c r="B85" s="32" t="s">
        <v>530</v>
      </c>
      <c r="C85" s="189"/>
      <c r="D85" s="141">
        <v>0</v>
      </c>
      <c r="E85" s="141">
        <v>0</v>
      </c>
      <c r="F85" s="141"/>
      <c r="G85" s="141">
        <v>0</v>
      </c>
      <c r="H85" s="18"/>
    </row>
    <row r="86" spans="1:8" x14ac:dyDescent="0.25">
      <c r="A86" s="18" t="s">
        <v>877</v>
      </c>
      <c r="B86" s="32" t="s">
        <v>532</v>
      </c>
      <c r="C86" s="189"/>
      <c r="D86" s="141">
        <v>0</v>
      </c>
      <c r="E86" s="141">
        <v>0</v>
      </c>
      <c r="F86" s="141"/>
      <c r="G86" s="141">
        <v>0</v>
      </c>
      <c r="H86" s="18"/>
    </row>
    <row r="87" spans="1:8" x14ac:dyDescent="0.25">
      <c r="A87" s="18" t="s">
        <v>878</v>
      </c>
      <c r="B87" s="32" t="s">
        <v>313</v>
      </c>
      <c r="C87" s="189"/>
      <c r="D87" s="141">
        <v>0</v>
      </c>
      <c r="E87" s="141">
        <v>0</v>
      </c>
      <c r="F87" s="141"/>
      <c r="G87" s="141">
        <v>0</v>
      </c>
      <c r="H87" s="18"/>
    </row>
    <row r="88" spans="1:8" x14ac:dyDescent="0.25">
      <c r="A88" s="18" t="s">
        <v>879</v>
      </c>
      <c r="B88" s="51" t="s">
        <v>317</v>
      </c>
      <c r="C88" s="187"/>
      <c r="D88" s="141"/>
      <c r="E88" s="141"/>
      <c r="F88" s="141"/>
      <c r="G88" s="141"/>
      <c r="H88" s="18"/>
    </row>
    <row r="89" spans="1:8" x14ac:dyDescent="0.25">
      <c r="A89" s="18" t="s">
        <v>880</v>
      </c>
      <c r="B89" s="51" t="s">
        <v>317</v>
      </c>
      <c r="C89" s="187"/>
      <c r="D89" s="141"/>
      <c r="E89" s="141"/>
      <c r="F89" s="141"/>
      <c r="G89" s="141"/>
      <c r="H89" s="18"/>
    </row>
    <row r="90" spans="1:8" x14ac:dyDescent="0.25">
      <c r="A90" s="18" t="s">
        <v>881</v>
      </c>
      <c r="B90" s="51" t="s">
        <v>317</v>
      </c>
      <c r="C90" s="187"/>
      <c r="D90" s="141"/>
      <c r="E90" s="141"/>
      <c r="F90" s="141"/>
      <c r="G90" s="141"/>
      <c r="H90" s="18"/>
    </row>
    <row r="91" spans="1:8" x14ac:dyDescent="0.25">
      <c r="A91" s="18" t="s">
        <v>882</v>
      </c>
      <c r="B91" s="51" t="s">
        <v>317</v>
      </c>
      <c r="C91" s="187"/>
      <c r="D91" s="141"/>
      <c r="E91" s="141"/>
      <c r="F91" s="141"/>
      <c r="G91" s="141"/>
      <c r="H91" s="18"/>
    </row>
    <row r="92" spans="1:8" x14ac:dyDescent="0.25">
      <c r="A92" s="18" t="s">
        <v>883</v>
      </c>
      <c r="B92" s="51" t="s">
        <v>317</v>
      </c>
      <c r="C92" s="187"/>
      <c r="D92" s="141"/>
      <c r="E92" s="141"/>
      <c r="F92" s="141"/>
      <c r="G92" s="141"/>
      <c r="H92" s="18"/>
    </row>
    <row r="93" spans="1:8" x14ac:dyDescent="0.25">
      <c r="A93" s="18" t="s">
        <v>884</v>
      </c>
      <c r="B93" s="51" t="s">
        <v>317</v>
      </c>
      <c r="C93" s="187"/>
      <c r="D93" s="141"/>
      <c r="E93" s="141"/>
      <c r="F93" s="141"/>
      <c r="G93" s="141"/>
      <c r="H93" s="18"/>
    </row>
    <row r="94" spans="1:8" x14ac:dyDescent="0.25">
      <c r="A94" s="18" t="s">
        <v>885</v>
      </c>
      <c r="B94" s="51" t="s">
        <v>317</v>
      </c>
      <c r="C94" s="187"/>
      <c r="D94" s="141"/>
      <c r="E94" s="141"/>
      <c r="F94" s="141"/>
      <c r="G94" s="141"/>
      <c r="H94" s="18"/>
    </row>
    <row r="95" spans="1:8" x14ac:dyDescent="0.25">
      <c r="A95" s="18" t="s">
        <v>886</v>
      </c>
      <c r="B95" s="51" t="s">
        <v>317</v>
      </c>
      <c r="C95" s="187"/>
      <c r="D95" s="141"/>
      <c r="E95" s="141"/>
      <c r="F95" s="141"/>
      <c r="G95" s="141"/>
      <c r="H95" s="18"/>
    </row>
    <row r="96" spans="1:8" x14ac:dyDescent="0.25">
      <c r="A96" s="18" t="s">
        <v>887</v>
      </c>
      <c r="B96" s="51" t="s">
        <v>317</v>
      </c>
      <c r="C96" s="187"/>
      <c r="D96" s="141"/>
      <c r="E96" s="141"/>
      <c r="F96" s="141"/>
      <c r="G96" s="141"/>
      <c r="H96" s="18"/>
    </row>
    <row r="97" spans="1:8" x14ac:dyDescent="0.25">
      <c r="A97" s="18" t="s">
        <v>888</v>
      </c>
      <c r="B97" s="51" t="s">
        <v>317</v>
      </c>
      <c r="C97" s="187"/>
      <c r="D97" s="141"/>
      <c r="E97" s="141"/>
      <c r="F97" s="141"/>
      <c r="G97" s="141"/>
      <c r="H97" s="18"/>
    </row>
    <row r="98" spans="1:8" x14ac:dyDescent="0.25">
      <c r="A98" s="36"/>
      <c r="B98" s="62" t="s">
        <v>889</v>
      </c>
      <c r="C98" s="190"/>
      <c r="D98" s="137" t="s">
        <v>792</v>
      </c>
      <c r="E98" s="137" t="s">
        <v>793</v>
      </c>
      <c r="F98" s="144"/>
      <c r="G98" s="138" t="s">
        <v>757</v>
      </c>
      <c r="H98" s="39"/>
    </row>
    <row r="99" spans="1:8" x14ac:dyDescent="0.25">
      <c r="A99" s="82" t="s">
        <v>890</v>
      </c>
      <c r="B99" s="32" t="s">
        <v>2688</v>
      </c>
      <c r="C99" s="367">
        <v>2456374329.4499998</v>
      </c>
      <c r="D99" s="141">
        <f t="shared" ref="D99:D108" si="3">C99/SUM($C$99:$C$108)</f>
        <v>0.36418866663521116</v>
      </c>
      <c r="E99" s="141">
        <v>0</v>
      </c>
      <c r="F99" s="141"/>
      <c r="G99" s="141">
        <f>D99</f>
        <v>0.36418866663521116</v>
      </c>
      <c r="H99" s="18"/>
    </row>
    <row r="100" spans="1:8" x14ac:dyDescent="0.25">
      <c r="A100" s="18" t="s">
        <v>892</v>
      </c>
      <c r="B100" s="32" t="s">
        <v>2689</v>
      </c>
      <c r="C100" s="189">
        <v>433509686.41000003</v>
      </c>
      <c r="D100" s="141">
        <f t="shared" si="3"/>
        <v>6.4273312407745586E-2</v>
      </c>
      <c r="E100" s="141">
        <v>0</v>
      </c>
      <c r="F100" s="141"/>
      <c r="G100" s="141">
        <f>D100</f>
        <v>6.4273312407745586E-2</v>
      </c>
      <c r="H100" s="18"/>
    </row>
    <row r="101" spans="1:8" x14ac:dyDescent="0.25">
      <c r="A101" s="18" t="s">
        <v>893</v>
      </c>
      <c r="B101" s="32" t="s">
        <v>2690</v>
      </c>
      <c r="C101" s="189">
        <v>939838340.33000004</v>
      </c>
      <c r="D101" s="141">
        <f t="shared" si="3"/>
        <v>0.1393429608483456</v>
      </c>
      <c r="E101" s="141">
        <v>0</v>
      </c>
      <c r="F101" s="141"/>
      <c r="G101" s="141">
        <f t="shared" ref="G101:G108" si="4">D101</f>
        <v>0.1393429608483456</v>
      </c>
      <c r="H101" s="18"/>
    </row>
    <row r="102" spans="1:8" x14ac:dyDescent="0.25">
      <c r="A102" s="18" t="s">
        <v>894</v>
      </c>
      <c r="B102" s="32" t="s">
        <v>2691</v>
      </c>
      <c r="C102" s="189">
        <v>215211385.28999999</v>
      </c>
      <c r="D102" s="141">
        <f t="shared" si="3"/>
        <v>3.1907818980925068E-2</v>
      </c>
      <c r="E102" s="141">
        <v>0</v>
      </c>
      <c r="F102" s="141"/>
      <c r="G102" s="141">
        <f t="shared" si="4"/>
        <v>3.1907818980925068E-2</v>
      </c>
      <c r="H102" s="18"/>
    </row>
    <row r="103" spans="1:8" x14ac:dyDescent="0.25">
      <c r="A103" s="18" t="s">
        <v>895</v>
      </c>
      <c r="B103" s="32" t="s">
        <v>2692</v>
      </c>
      <c r="C103" s="189">
        <v>161161860.47999999</v>
      </c>
      <c r="D103" s="141">
        <f t="shared" si="3"/>
        <v>2.3894291019481137E-2</v>
      </c>
      <c r="E103" s="141">
        <v>0</v>
      </c>
      <c r="F103" s="141"/>
      <c r="G103" s="141">
        <f t="shared" si="4"/>
        <v>2.3894291019481137E-2</v>
      </c>
      <c r="H103" s="18"/>
    </row>
    <row r="104" spans="1:8" x14ac:dyDescent="0.25">
      <c r="A104" s="18" t="s">
        <v>896</v>
      </c>
      <c r="B104" s="32" t="s">
        <v>2693</v>
      </c>
      <c r="C104" s="189">
        <v>510841453.73000002</v>
      </c>
      <c r="D104" s="141">
        <f t="shared" si="3"/>
        <v>7.5738728281522935E-2</v>
      </c>
      <c r="E104" s="141">
        <v>0</v>
      </c>
      <c r="F104" s="141"/>
      <c r="G104" s="141">
        <f t="shared" si="4"/>
        <v>7.5738728281522935E-2</v>
      </c>
      <c r="H104" s="18"/>
    </row>
    <row r="105" spans="1:8" x14ac:dyDescent="0.25">
      <c r="A105" s="18" t="s">
        <v>897</v>
      </c>
      <c r="B105" s="32" t="s">
        <v>2694</v>
      </c>
      <c r="C105" s="189">
        <v>144036414.5</v>
      </c>
      <c r="D105" s="141">
        <f t="shared" si="3"/>
        <v>2.1355226324734054E-2</v>
      </c>
      <c r="E105" s="141">
        <v>0</v>
      </c>
      <c r="F105" s="141"/>
      <c r="G105" s="141">
        <f t="shared" si="4"/>
        <v>2.1355226324734054E-2</v>
      </c>
      <c r="H105" s="18"/>
    </row>
    <row r="106" spans="1:8" x14ac:dyDescent="0.25">
      <c r="A106" s="18" t="s">
        <v>898</v>
      </c>
      <c r="B106" s="32" t="s">
        <v>2695</v>
      </c>
      <c r="C106" s="189">
        <v>420240801.23000002</v>
      </c>
      <c r="D106" s="141">
        <f t="shared" si="3"/>
        <v>6.2306031792774372E-2</v>
      </c>
      <c r="E106" s="141">
        <v>0</v>
      </c>
      <c r="F106" s="141"/>
      <c r="G106" s="141">
        <f t="shared" si="4"/>
        <v>6.2306031792774372E-2</v>
      </c>
      <c r="H106" s="18"/>
    </row>
    <row r="107" spans="1:8" x14ac:dyDescent="0.25">
      <c r="A107" s="18" t="s">
        <v>899</v>
      </c>
      <c r="B107" s="32" t="s">
        <v>2696</v>
      </c>
      <c r="C107" s="189">
        <v>714920370.38999999</v>
      </c>
      <c r="D107" s="141">
        <f t="shared" si="3"/>
        <v>0.10599601751292655</v>
      </c>
      <c r="E107" s="141">
        <v>0</v>
      </c>
      <c r="F107" s="141"/>
      <c r="G107" s="141">
        <f t="shared" si="4"/>
        <v>0.10599601751292655</v>
      </c>
      <c r="H107" s="18"/>
    </row>
    <row r="108" spans="1:8" x14ac:dyDescent="0.25">
      <c r="A108" s="18" t="s">
        <v>900</v>
      </c>
      <c r="B108" s="32" t="s">
        <v>2697</v>
      </c>
      <c r="C108" s="189">
        <v>748650560.16999996</v>
      </c>
      <c r="D108" s="141">
        <f t="shared" si="3"/>
        <v>0.11099694619633342</v>
      </c>
      <c r="E108" s="141">
        <v>0</v>
      </c>
      <c r="F108" s="141"/>
      <c r="G108" s="141">
        <f t="shared" si="4"/>
        <v>0.11099694619633342</v>
      </c>
      <c r="H108" s="18"/>
    </row>
    <row r="109" spans="1:8" x14ac:dyDescent="0.25">
      <c r="A109" s="18" t="s">
        <v>901</v>
      </c>
      <c r="B109" s="32"/>
      <c r="C109" s="189"/>
      <c r="D109" s="141"/>
      <c r="E109" s="141"/>
      <c r="F109" s="141"/>
      <c r="G109" s="141"/>
      <c r="H109" s="18"/>
    </row>
    <row r="110" spans="1:8" x14ac:dyDescent="0.25">
      <c r="A110" s="18" t="s">
        <v>902</v>
      </c>
      <c r="B110" s="32"/>
      <c r="C110" s="189"/>
      <c r="D110" s="141"/>
      <c r="E110" s="141"/>
      <c r="F110" s="141"/>
      <c r="G110" s="141"/>
      <c r="H110" s="18"/>
    </row>
    <row r="111" spans="1:8" x14ac:dyDescent="0.25">
      <c r="A111" s="36"/>
      <c r="B111" s="37" t="s">
        <v>903</v>
      </c>
      <c r="C111" s="185"/>
      <c r="D111" s="137" t="s">
        <v>792</v>
      </c>
      <c r="E111" s="137" t="s">
        <v>793</v>
      </c>
      <c r="F111" s="144"/>
      <c r="G111" s="138" t="s">
        <v>757</v>
      </c>
      <c r="H111" s="39"/>
    </row>
    <row r="112" spans="1:8" x14ac:dyDescent="0.25">
      <c r="A112" s="18" t="s">
        <v>904</v>
      </c>
      <c r="B112" s="18" t="s">
        <v>905</v>
      </c>
      <c r="C112" s="180">
        <v>6262745482.5100002</v>
      </c>
      <c r="D112" s="141">
        <f>C112/SUM($C$112:$C$114)</f>
        <v>0.92853149432712956</v>
      </c>
      <c r="E112" s="141">
        <v>0</v>
      </c>
      <c r="F112" s="146"/>
      <c r="G112" s="141">
        <f>D112</f>
        <v>0.92853149432712956</v>
      </c>
    </row>
    <row r="113" spans="1:8" x14ac:dyDescent="0.25">
      <c r="A113" s="18" t="s">
        <v>906</v>
      </c>
      <c r="B113" s="18" t="s">
        <v>907</v>
      </c>
      <c r="C113" s="180">
        <v>482039719.47000003</v>
      </c>
      <c r="D113" s="141">
        <f t="shared" ref="D113:D114" si="5">C113/SUM($C$112:$C$114)</f>
        <v>7.14685056728704E-2</v>
      </c>
      <c r="E113" s="141">
        <v>0</v>
      </c>
      <c r="F113" s="146"/>
      <c r="G113" s="141">
        <f t="shared" ref="G113:G114" si="6">D113</f>
        <v>7.14685056728704E-2</v>
      </c>
    </row>
    <row r="114" spans="1:8" x14ac:dyDescent="0.25">
      <c r="A114" s="18" t="s">
        <v>908</v>
      </c>
      <c r="B114" s="18" t="s">
        <v>313</v>
      </c>
      <c r="C114" s="180">
        <v>0</v>
      </c>
      <c r="D114" s="141">
        <f t="shared" si="5"/>
        <v>0</v>
      </c>
      <c r="E114" s="141">
        <v>0</v>
      </c>
      <c r="F114" s="146"/>
      <c r="G114" s="141">
        <f t="shared" si="6"/>
        <v>0</v>
      </c>
    </row>
    <row r="115" spans="1:8" x14ac:dyDescent="0.25">
      <c r="A115" s="18" t="s">
        <v>909</v>
      </c>
      <c r="D115" s="141"/>
      <c r="E115" s="141"/>
      <c r="F115" s="146"/>
      <c r="G115" s="141"/>
    </row>
    <row r="116" spans="1:8" x14ac:dyDescent="0.25">
      <c r="A116" s="18" t="s">
        <v>910</v>
      </c>
      <c r="D116" s="141"/>
      <c r="E116" s="141"/>
      <c r="F116" s="146"/>
      <c r="G116" s="141"/>
    </row>
    <row r="117" spans="1:8" x14ac:dyDescent="0.25">
      <c r="A117" s="18" t="s">
        <v>911</v>
      </c>
      <c r="D117" s="141"/>
      <c r="E117" s="141"/>
      <c r="F117" s="146"/>
      <c r="G117" s="141"/>
    </row>
    <row r="118" spans="1:8" x14ac:dyDescent="0.25">
      <c r="A118" s="18" t="s">
        <v>912</v>
      </c>
      <c r="D118" s="141"/>
      <c r="E118" s="141"/>
      <c r="F118" s="146"/>
      <c r="G118" s="141"/>
    </row>
    <row r="119" spans="1:8" x14ac:dyDescent="0.25">
      <c r="A119" s="18" t="s">
        <v>913</v>
      </c>
      <c r="D119" s="141"/>
      <c r="E119" s="141"/>
      <c r="F119" s="146"/>
      <c r="G119" s="141"/>
    </row>
    <row r="120" spans="1:8" x14ac:dyDescent="0.25">
      <c r="A120" s="18" t="s">
        <v>914</v>
      </c>
      <c r="D120" s="141"/>
      <c r="E120" s="141"/>
      <c r="F120" s="146"/>
      <c r="G120" s="141"/>
    </row>
    <row r="121" spans="1:8" x14ac:dyDescent="0.25">
      <c r="A121" s="36"/>
      <c r="B121" s="37" t="s">
        <v>915</v>
      </c>
      <c r="C121" s="185"/>
      <c r="D121" s="137" t="s">
        <v>792</v>
      </c>
      <c r="E121" s="137" t="s">
        <v>793</v>
      </c>
      <c r="F121" s="144"/>
      <c r="G121" s="138" t="s">
        <v>757</v>
      </c>
      <c r="H121" s="39"/>
    </row>
    <row r="122" spans="1:8" x14ac:dyDescent="0.25">
      <c r="A122" s="18" t="s">
        <v>916</v>
      </c>
      <c r="B122" s="18" t="s">
        <v>917</v>
      </c>
      <c r="C122" s="180">
        <v>391290055.91000003</v>
      </c>
      <c r="D122" s="141">
        <f>C122/SUM($C$122:$C$124)</f>
        <v>5.8013716403471659E-2</v>
      </c>
      <c r="E122" s="141">
        <v>0</v>
      </c>
      <c r="F122" s="146"/>
      <c r="G122" s="141">
        <f>D122</f>
        <v>5.8013716403471659E-2</v>
      </c>
    </row>
    <row r="123" spans="1:8" x14ac:dyDescent="0.25">
      <c r="A123" s="18" t="s">
        <v>918</v>
      </c>
      <c r="B123" s="18" t="s">
        <v>919</v>
      </c>
      <c r="C123" s="180">
        <v>6352842013.54</v>
      </c>
      <c r="D123" s="141">
        <f t="shared" ref="D123:D124" si="7">C123/SUM($C$122:$C$124)</f>
        <v>0.94188944841046374</v>
      </c>
      <c r="E123" s="141">
        <v>0</v>
      </c>
      <c r="F123" s="146"/>
      <c r="G123" s="141">
        <f t="shared" ref="G123:G124" si="8">D123</f>
        <v>0.94188944841046374</v>
      </c>
    </row>
    <row r="124" spans="1:8" x14ac:dyDescent="0.25">
      <c r="A124" s="18" t="s">
        <v>920</v>
      </c>
      <c r="B124" s="18" t="s">
        <v>313</v>
      </c>
      <c r="C124" s="180">
        <v>653132.53</v>
      </c>
      <c r="D124" s="141">
        <f t="shared" si="7"/>
        <v>9.6835186064675037E-5</v>
      </c>
      <c r="E124" s="141">
        <v>0</v>
      </c>
      <c r="F124" s="146"/>
      <c r="G124" s="141">
        <f t="shared" si="8"/>
        <v>9.6835186064675037E-5</v>
      </c>
    </row>
    <row r="125" spans="1:8" x14ac:dyDescent="0.25">
      <c r="A125" s="18" t="s">
        <v>921</v>
      </c>
      <c r="F125" s="130"/>
    </row>
    <row r="126" spans="1:8" x14ac:dyDescent="0.25">
      <c r="A126" s="18" t="s">
        <v>922</v>
      </c>
      <c r="F126" s="130"/>
    </row>
    <row r="127" spans="1:8" x14ac:dyDescent="0.25">
      <c r="A127" s="18" t="s">
        <v>923</v>
      </c>
      <c r="F127" s="130"/>
    </row>
    <row r="128" spans="1:8" x14ac:dyDescent="0.25">
      <c r="A128" s="18" t="s">
        <v>924</v>
      </c>
      <c r="F128" s="130"/>
    </row>
    <row r="129" spans="1:8" x14ac:dyDescent="0.25">
      <c r="A129" s="18" t="s">
        <v>925</v>
      </c>
      <c r="F129" s="130"/>
    </row>
    <row r="130" spans="1:8" x14ac:dyDescent="0.25">
      <c r="A130" s="18" t="s">
        <v>926</v>
      </c>
      <c r="F130" s="130"/>
    </row>
    <row r="131" spans="1:8" x14ac:dyDescent="0.25">
      <c r="A131" s="36"/>
      <c r="B131" s="37" t="s">
        <v>927</v>
      </c>
      <c r="C131" s="185"/>
      <c r="D131" s="137" t="s">
        <v>792</v>
      </c>
      <c r="E131" s="137" t="s">
        <v>793</v>
      </c>
      <c r="F131" s="144"/>
      <c r="G131" s="138" t="s">
        <v>757</v>
      </c>
      <c r="H131" s="39"/>
    </row>
    <row r="132" spans="1:8" x14ac:dyDescent="0.25">
      <c r="A132" s="18" t="s">
        <v>928</v>
      </c>
      <c r="B132" s="57" t="s">
        <v>929</v>
      </c>
      <c r="C132" s="191">
        <v>808293918.37</v>
      </c>
      <c r="D132" s="141">
        <f>C132/SUM(C$132:C$136)</f>
        <v>0.11983983094564928</v>
      </c>
      <c r="E132" s="141">
        <v>0</v>
      </c>
      <c r="F132" s="146"/>
      <c r="G132" s="141">
        <f>D132</f>
        <v>0.11983983094564928</v>
      </c>
    </row>
    <row r="133" spans="1:8" x14ac:dyDescent="0.25">
      <c r="A133" s="18" t="s">
        <v>930</v>
      </c>
      <c r="B133" s="57" t="s">
        <v>931</v>
      </c>
      <c r="C133" s="191">
        <v>1258649854.9000001</v>
      </c>
      <c r="D133" s="141">
        <f t="shared" ref="D133:D136" si="9">C133/SUM(C$132:C$136)</f>
        <v>0.18661081371879876</v>
      </c>
      <c r="E133" s="141">
        <v>0</v>
      </c>
      <c r="F133" s="146"/>
      <c r="G133" s="141">
        <f>D133</f>
        <v>0.18661081371879876</v>
      </c>
    </row>
    <row r="134" spans="1:8" x14ac:dyDescent="0.25">
      <c r="A134" s="18" t="s">
        <v>932</v>
      </c>
      <c r="B134" s="57" t="s">
        <v>933</v>
      </c>
      <c r="C134" s="191">
        <v>360517299.94</v>
      </c>
      <c r="D134" s="141">
        <f t="shared" si="9"/>
        <v>5.3451264813320742E-2</v>
      </c>
      <c r="E134" s="141">
        <v>0</v>
      </c>
      <c r="F134" s="141"/>
      <c r="G134" s="141">
        <f t="shared" ref="G134:G136" si="10">D134</f>
        <v>5.3451264813320742E-2</v>
      </c>
    </row>
    <row r="135" spans="1:8" x14ac:dyDescent="0.25">
      <c r="A135" s="18" t="s">
        <v>934</v>
      </c>
      <c r="B135" s="57" t="s">
        <v>935</v>
      </c>
      <c r="C135" s="191">
        <v>2156649225.8000002</v>
      </c>
      <c r="D135" s="141">
        <f t="shared" si="9"/>
        <v>0.31975061639722702</v>
      </c>
      <c r="E135" s="141">
        <v>0</v>
      </c>
      <c r="F135" s="141"/>
      <c r="G135" s="141">
        <f t="shared" si="10"/>
        <v>0.31975061639722702</v>
      </c>
    </row>
    <row r="136" spans="1:8" x14ac:dyDescent="0.25">
      <c r="A136" s="18" t="s">
        <v>936</v>
      </c>
      <c r="B136" s="57" t="s">
        <v>937</v>
      </c>
      <c r="C136" s="191">
        <v>2160674902.9699998</v>
      </c>
      <c r="D136" s="141">
        <f t="shared" si="9"/>
        <v>0.32034747412500431</v>
      </c>
      <c r="E136" s="141">
        <v>0</v>
      </c>
      <c r="F136" s="141"/>
      <c r="G136" s="141">
        <f t="shared" si="10"/>
        <v>0.32034747412500431</v>
      </c>
    </row>
    <row r="137" spans="1:8" x14ac:dyDescent="0.25">
      <c r="A137" s="18" t="s">
        <v>938</v>
      </c>
      <c r="B137" s="30"/>
      <c r="C137" s="188"/>
      <c r="D137" s="141"/>
      <c r="E137" s="141"/>
      <c r="F137" s="141"/>
      <c r="G137" s="141"/>
    </row>
    <row r="138" spans="1:8" x14ac:dyDescent="0.25">
      <c r="A138" s="18" t="s">
        <v>939</v>
      </c>
      <c r="B138" s="30"/>
      <c r="C138" s="188"/>
      <c r="D138" s="141"/>
      <c r="E138" s="141"/>
      <c r="F138" s="141"/>
      <c r="G138" s="141"/>
    </row>
    <row r="139" spans="1:8" x14ac:dyDescent="0.25">
      <c r="A139" s="18" t="s">
        <v>940</v>
      </c>
      <c r="B139" s="57"/>
      <c r="C139" s="191"/>
      <c r="D139" s="141"/>
      <c r="E139" s="141"/>
      <c r="F139" s="141"/>
      <c r="G139" s="141"/>
    </row>
    <row r="140" spans="1:8" x14ac:dyDescent="0.25">
      <c r="A140" s="18" t="s">
        <v>941</v>
      </c>
      <c r="B140" s="57"/>
      <c r="C140" s="191"/>
      <c r="D140" s="141"/>
      <c r="E140" s="141"/>
      <c r="F140" s="141"/>
      <c r="G140" s="141"/>
    </row>
    <row r="141" spans="1:8" x14ac:dyDescent="0.25">
      <c r="A141" s="36"/>
      <c r="B141" s="62" t="s">
        <v>942</v>
      </c>
      <c r="C141" s="190"/>
      <c r="D141" s="137" t="s">
        <v>792</v>
      </c>
      <c r="E141" s="137" t="s">
        <v>793</v>
      </c>
      <c r="F141" s="137"/>
      <c r="G141" s="137" t="s">
        <v>757</v>
      </c>
      <c r="H141" s="39"/>
    </row>
    <row r="142" spans="1:8" x14ac:dyDescent="0.25">
      <c r="A142" s="18" t="s">
        <v>943</v>
      </c>
      <c r="B142" s="18" t="s">
        <v>944</v>
      </c>
      <c r="D142" s="393">
        <v>2.6897385397350117E-4</v>
      </c>
      <c r="E142" s="392">
        <v>0</v>
      </c>
      <c r="F142" s="318"/>
      <c r="G142" s="141">
        <f>D142</f>
        <v>2.6897385397350117E-4</v>
      </c>
    </row>
    <row r="143" spans="1:8" x14ac:dyDescent="0.25">
      <c r="A143" s="18" t="s">
        <v>945</v>
      </c>
      <c r="B143" s="86" t="s">
        <v>946</v>
      </c>
      <c r="D143" s="141">
        <v>0</v>
      </c>
      <c r="E143" s="392">
        <v>0</v>
      </c>
      <c r="F143" s="318"/>
      <c r="G143" s="141">
        <f>D143</f>
        <v>0</v>
      </c>
    </row>
    <row r="144" spans="1:8" x14ac:dyDescent="0.25">
      <c r="A144" s="18" t="s">
        <v>947</v>
      </c>
      <c r="B144" s="87"/>
      <c r="C144" s="192"/>
      <c r="D144" s="141"/>
      <c r="E144" s="141"/>
      <c r="F144" s="146"/>
      <c r="G144" s="141"/>
    </row>
    <row r="145" spans="1:8" x14ac:dyDescent="0.25">
      <c r="A145" s="18" t="s">
        <v>948</v>
      </c>
      <c r="B145" s="87"/>
      <c r="C145" s="192"/>
      <c r="D145" s="141"/>
      <c r="E145" s="141"/>
      <c r="F145" s="146"/>
      <c r="G145" s="141"/>
    </row>
    <row r="146" spans="1:8" x14ac:dyDescent="0.25">
      <c r="A146" s="18" t="s">
        <v>949</v>
      </c>
      <c r="B146" s="87"/>
      <c r="C146" s="192"/>
      <c r="D146" s="141"/>
      <c r="E146" s="141"/>
      <c r="F146" s="146"/>
      <c r="G146" s="141"/>
    </row>
    <row r="147" spans="1:8" ht="18.75" x14ac:dyDescent="0.25">
      <c r="A147" s="88"/>
      <c r="B147" s="89" t="s">
        <v>754</v>
      </c>
      <c r="C147" s="193"/>
      <c r="D147" s="147"/>
      <c r="E147" s="147"/>
      <c r="F147" s="147"/>
      <c r="G147" s="148"/>
      <c r="H147" s="90"/>
    </row>
    <row r="148" spans="1:8" x14ac:dyDescent="0.25">
      <c r="A148" s="36"/>
      <c r="B148" s="37" t="s">
        <v>950</v>
      </c>
      <c r="C148" s="185"/>
      <c r="D148" s="137" t="s">
        <v>951</v>
      </c>
      <c r="E148" s="137" t="s">
        <v>952</v>
      </c>
      <c r="F148" s="144"/>
      <c r="G148" s="137" t="s">
        <v>792</v>
      </c>
      <c r="H148" s="36" t="s">
        <v>953</v>
      </c>
    </row>
    <row r="149" spans="1:8" x14ac:dyDescent="0.25">
      <c r="A149" s="18" t="s">
        <v>954</v>
      </c>
      <c r="B149" s="32" t="s">
        <v>955</v>
      </c>
      <c r="C149" s="189"/>
      <c r="D149" s="386">
        <v>204004.14983909021</v>
      </c>
      <c r="E149" s="313"/>
      <c r="F149" s="149"/>
      <c r="G149" s="150"/>
      <c r="H149" s="56"/>
    </row>
    <row r="150" spans="1:8" x14ac:dyDescent="0.25">
      <c r="A150" s="29"/>
      <c r="B150" s="91"/>
      <c r="C150" s="194"/>
      <c r="D150" s="308"/>
      <c r="E150" s="314"/>
      <c r="F150" s="149"/>
      <c r="G150" s="150"/>
      <c r="H150" s="56"/>
    </row>
    <row r="151" spans="1:8" x14ac:dyDescent="0.25">
      <c r="B151" s="32" t="s">
        <v>956</v>
      </c>
      <c r="C151" s="189"/>
      <c r="D151" s="308"/>
      <c r="E151" s="314"/>
      <c r="F151" s="149"/>
      <c r="G151" s="150"/>
      <c r="H151" s="56"/>
    </row>
    <row r="152" spans="1:8" x14ac:dyDescent="0.25">
      <c r="A152" s="18" t="s">
        <v>957</v>
      </c>
      <c r="B152" s="32" t="s">
        <v>2698</v>
      </c>
      <c r="C152" s="189"/>
      <c r="D152" s="375">
        <v>185976013.84999999</v>
      </c>
      <c r="E152" s="394">
        <v>7178</v>
      </c>
      <c r="F152" s="149"/>
      <c r="G152" s="140">
        <f>IF($D$176=0,"",IF(D152="[For Completion]","",IF(D152="","",D152/$D$176)))</f>
        <v>2.7573304157322138E-2</v>
      </c>
      <c r="H152" s="140">
        <f>IF($E$176=0,"",IF(E152="[For Completion]","",IF(E152="","",E152/$E$176)))</f>
        <v>0.21710725303974351</v>
      </c>
    </row>
    <row r="153" spans="1:8" x14ac:dyDescent="0.25">
      <c r="A153" s="18" t="s">
        <v>958</v>
      </c>
      <c r="B153" s="32" t="s">
        <v>2699</v>
      </c>
      <c r="C153" s="189"/>
      <c r="D153" s="375">
        <v>409096348.14999998</v>
      </c>
      <c r="E153" s="394">
        <v>5483</v>
      </c>
      <c r="F153" s="149"/>
      <c r="G153" s="140">
        <f t="shared" ref="G153:G165" si="11">IF($D$176=0,"",IF(D153="[For Completion]","",IF(D153="","",D153/$D$176)))</f>
        <v>6.0653725196453338E-2</v>
      </c>
      <c r="H153" s="140">
        <f t="shared" ref="H153:H165" si="12">IF($E$176=0,"",IF(E153="[For Completion]","",IF(E153="","",E153/$E$176)))</f>
        <v>0.16583993708789546</v>
      </c>
    </row>
    <row r="154" spans="1:8" x14ac:dyDescent="0.25">
      <c r="A154" s="18" t="s">
        <v>959</v>
      </c>
      <c r="B154" s="32" t="s">
        <v>2700</v>
      </c>
      <c r="C154" s="189"/>
      <c r="D154" s="375">
        <v>519822721.74000001</v>
      </c>
      <c r="E154" s="394">
        <v>4163</v>
      </c>
      <c r="F154" s="149"/>
      <c r="G154" s="140">
        <f t="shared" si="11"/>
        <v>7.7070315239601811E-2</v>
      </c>
      <c r="H154" s="140">
        <f t="shared" si="12"/>
        <v>0.12591494767406691</v>
      </c>
    </row>
    <row r="155" spans="1:8" x14ac:dyDescent="0.25">
      <c r="A155" s="18" t="s">
        <v>960</v>
      </c>
      <c r="B155" s="32" t="s">
        <v>2701</v>
      </c>
      <c r="C155" s="189"/>
      <c r="D155" s="375">
        <v>630238710.65999997</v>
      </c>
      <c r="E155" s="394">
        <v>3606</v>
      </c>
      <c r="F155" s="149"/>
      <c r="G155" s="140">
        <f t="shared" si="11"/>
        <v>9.3440886816527083E-2</v>
      </c>
      <c r="H155" s="140">
        <f t="shared" si="12"/>
        <v>0.10906781198959531</v>
      </c>
    </row>
    <row r="156" spans="1:8" x14ac:dyDescent="0.25">
      <c r="A156" s="18" t="s">
        <v>961</v>
      </c>
      <c r="B156" s="32" t="s">
        <v>2702</v>
      </c>
      <c r="C156" s="189"/>
      <c r="D156" s="375">
        <v>634341018.55999994</v>
      </c>
      <c r="E156" s="394">
        <v>2821</v>
      </c>
      <c r="F156" s="149"/>
      <c r="G156" s="140">
        <f t="shared" si="11"/>
        <v>9.4049106022499079E-2</v>
      </c>
      <c r="H156" s="140">
        <f t="shared" si="12"/>
        <v>8.5324541770007867E-2</v>
      </c>
    </row>
    <row r="157" spans="1:8" x14ac:dyDescent="0.25">
      <c r="A157" s="18" t="s">
        <v>962</v>
      </c>
      <c r="B157" s="32" t="s">
        <v>2703</v>
      </c>
      <c r="C157" s="189"/>
      <c r="D157" s="375">
        <v>631140543.25</v>
      </c>
      <c r="E157" s="394">
        <v>2293</v>
      </c>
      <c r="F157" s="149"/>
      <c r="G157" s="140">
        <f t="shared" si="11"/>
        <v>9.3574594942582051E-2</v>
      </c>
      <c r="H157" s="140">
        <f t="shared" si="12"/>
        <v>6.9354546004476436E-2</v>
      </c>
    </row>
    <row r="158" spans="1:8" x14ac:dyDescent="0.25">
      <c r="A158" s="18" t="s">
        <v>963</v>
      </c>
      <c r="B158" s="32" t="s">
        <v>2704</v>
      </c>
      <c r="C158" s="189"/>
      <c r="D158" s="375">
        <v>558499988.37</v>
      </c>
      <c r="E158" s="394">
        <v>1722</v>
      </c>
      <c r="F158" s="149"/>
      <c r="G158" s="140">
        <f t="shared" si="11"/>
        <v>8.2804710846247062E-2</v>
      </c>
      <c r="H158" s="140">
        <f t="shared" si="12"/>
        <v>5.2083963462585446E-2</v>
      </c>
    </row>
    <row r="159" spans="1:8" x14ac:dyDescent="0.25">
      <c r="A159" s="18" t="s">
        <v>964</v>
      </c>
      <c r="B159" s="32" t="s">
        <v>2705</v>
      </c>
      <c r="C159" s="189"/>
      <c r="D159" s="375">
        <v>466073942.26999998</v>
      </c>
      <c r="E159" s="394">
        <v>1246</v>
      </c>
      <c r="F159" s="149"/>
      <c r="G159" s="140">
        <f t="shared" si="11"/>
        <v>6.9101376591381922E-2</v>
      </c>
      <c r="H159" s="140">
        <f t="shared" si="12"/>
        <v>3.7686770310326051E-2</v>
      </c>
    </row>
    <row r="160" spans="1:8" x14ac:dyDescent="0.25">
      <c r="A160" s="18" t="s">
        <v>965</v>
      </c>
      <c r="B160" s="32" t="s">
        <v>2706</v>
      </c>
      <c r="C160" s="189"/>
      <c r="D160" s="375">
        <v>417685359.13</v>
      </c>
      <c r="E160" s="394">
        <v>986</v>
      </c>
      <c r="F160" s="149"/>
      <c r="G160" s="140">
        <f t="shared" si="11"/>
        <v>6.1927155071948653E-2</v>
      </c>
      <c r="H160" s="140">
        <f t="shared" si="12"/>
        <v>2.9822757243965881E-2</v>
      </c>
    </row>
    <row r="161" spans="1:8" x14ac:dyDescent="0.25">
      <c r="A161" s="18" t="s">
        <v>966</v>
      </c>
      <c r="B161" s="32" t="s">
        <v>2707</v>
      </c>
      <c r="C161" s="189"/>
      <c r="D161" s="375">
        <v>383572887.25999999</v>
      </c>
      <c r="E161" s="394">
        <v>807</v>
      </c>
      <c r="F161" s="151"/>
      <c r="G161" s="140">
        <f t="shared" si="11"/>
        <v>5.6869548217398869E-2</v>
      </c>
      <c r="H161" s="140">
        <f t="shared" si="12"/>
        <v>2.4408686709817919E-2</v>
      </c>
    </row>
    <row r="162" spans="1:8" x14ac:dyDescent="0.25">
      <c r="A162" s="18" t="s">
        <v>967</v>
      </c>
      <c r="B162" s="32" t="s">
        <v>2708</v>
      </c>
      <c r="C162" s="189"/>
      <c r="D162" s="375">
        <v>1228705345.5899999</v>
      </c>
      <c r="E162" s="394">
        <v>2035</v>
      </c>
      <c r="F162" s="151"/>
      <c r="G162" s="140">
        <f t="shared" si="11"/>
        <v>0.1821711602067477</v>
      </c>
      <c r="H162" s="140">
        <f t="shared" si="12"/>
        <v>6.1551025346319038E-2</v>
      </c>
    </row>
    <row r="163" spans="1:8" x14ac:dyDescent="0.25">
      <c r="A163" s="18" t="s">
        <v>968</v>
      </c>
      <c r="B163" s="32" t="s">
        <v>2709</v>
      </c>
      <c r="C163" s="189"/>
      <c r="D163" s="375">
        <v>432012030.26999998</v>
      </c>
      <c r="E163" s="394">
        <v>508</v>
      </c>
      <c r="F163" s="151"/>
      <c r="G163" s="140">
        <f t="shared" si="11"/>
        <v>6.4051265879183E-2</v>
      </c>
      <c r="H163" s="140">
        <f t="shared" si="12"/>
        <v>1.536507168350372E-2</v>
      </c>
    </row>
    <row r="164" spans="1:8" ht="14.25" customHeight="1" x14ac:dyDescent="0.25">
      <c r="A164" s="18" t="s">
        <v>969</v>
      </c>
      <c r="B164" s="32" t="s">
        <v>2710</v>
      </c>
      <c r="C164" s="189"/>
      <c r="D164" s="375">
        <v>247620292.88</v>
      </c>
      <c r="E164" s="394">
        <v>214</v>
      </c>
      <c r="F164" s="151"/>
      <c r="G164" s="140">
        <f t="shared" si="11"/>
        <v>3.6712850812107185E-2</v>
      </c>
      <c r="H164" s="140">
        <f t="shared" si="12"/>
        <v>6.4726876776964488E-3</v>
      </c>
    </row>
    <row r="165" spans="1:8" ht="14.25" customHeight="1" x14ac:dyDescent="0.25">
      <c r="A165" s="18" t="s">
        <v>970</v>
      </c>
      <c r="B165" s="32" t="s">
        <v>2711</v>
      </c>
      <c r="C165" s="189"/>
      <c r="D165" s="375">
        <v>0</v>
      </c>
      <c r="E165" s="394">
        <v>0</v>
      </c>
      <c r="F165" s="151"/>
      <c r="G165" s="140">
        <f t="shared" si="11"/>
        <v>0</v>
      </c>
      <c r="H165" s="140">
        <f t="shared" si="12"/>
        <v>0</v>
      </c>
    </row>
    <row r="166" spans="1:8" x14ac:dyDescent="0.25">
      <c r="A166" s="18" t="s">
        <v>971</v>
      </c>
      <c r="B166" s="32"/>
      <c r="C166" s="189"/>
      <c r="D166" s="139"/>
      <c r="E166" s="129"/>
      <c r="F166" s="151"/>
      <c r="G166" s="140" t="s">
        <v>738</v>
      </c>
      <c r="H166" s="46" t="s">
        <v>738</v>
      </c>
    </row>
    <row r="167" spans="1:8" x14ac:dyDescent="0.25">
      <c r="A167" s="18" t="s">
        <v>972</v>
      </c>
      <c r="B167" s="32"/>
      <c r="C167" s="189"/>
      <c r="D167" s="139"/>
      <c r="E167" s="129"/>
      <c r="G167" s="140" t="s">
        <v>738</v>
      </c>
      <c r="H167" s="46" t="s">
        <v>738</v>
      </c>
    </row>
    <row r="168" spans="1:8" x14ac:dyDescent="0.25">
      <c r="A168" s="18" t="s">
        <v>973</v>
      </c>
      <c r="B168" s="32"/>
      <c r="C168" s="189"/>
      <c r="D168" s="139"/>
      <c r="E168" s="129"/>
      <c r="F168" s="152"/>
      <c r="G168" s="140" t="s">
        <v>738</v>
      </c>
      <c r="H168" s="46" t="s">
        <v>738</v>
      </c>
    </row>
    <row r="169" spans="1:8" x14ac:dyDescent="0.25">
      <c r="A169" s="18" t="s">
        <v>974</v>
      </c>
      <c r="B169" s="32"/>
      <c r="C169" s="189"/>
      <c r="D169" s="139"/>
      <c r="E169" s="129"/>
      <c r="F169" s="152"/>
      <c r="G169" s="140" t="s">
        <v>738</v>
      </c>
      <c r="H169" s="46" t="s">
        <v>738</v>
      </c>
    </row>
    <row r="170" spans="1:8" x14ac:dyDescent="0.25">
      <c r="A170" s="18" t="s">
        <v>975</v>
      </c>
      <c r="B170" s="32"/>
      <c r="C170" s="189"/>
      <c r="D170" s="139"/>
      <c r="E170" s="129"/>
      <c r="F170" s="152"/>
      <c r="G170" s="140" t="s">
        <v>738</v>
      </c>
      <c r="H170" s="46" t="s">
        <v>738</v>
      </c>
    </row>
    <row r="171" spans="1:8" x14ac:dyDescent="0.25">
      <c r="A171" s="18" t="s">
        <v>976</v>
      </c>
      <c r="B171" s="32"/>
      <c r="C171" s="189"/>
      <c r="D171" s="139"/>
      <c r="E171" s="129"/>
      <c r="F171" s="152"/>
      <c r="G171" s="140" t="s">
        <v>738</v>
      </c>
      <c r="H171" s="46" t="s">
        <v>738</v>
      </c>
    </row>
    <row r="172" spans="1:8" x14ac:dyDescent="0.25">
      <c r="A172" s="18" t="s">
        <v>977</v>
      </c>
      <c r="B172" s="32"/>
      <c r="C172" s="189"/>
      <c r="D172" s="139"/>
      <c r="E172" s="129"/>
      <c r="F172" s="152"/>
      <c r="G172" s="140" t="s">
        <v>738</v>
      </c>
      <c r="H172" s="46" t="s">
        <v>738</v>
      </c>
    </row>
    <row r="173" spans="1:8" x14ac:dyDescent="0.25">
      <c r="A173" s="18" t="s">
        <v>978</v>
      </c>
      <c r="B173" s="32"/>
      <c r="C173" s="189"/>
      <c r="D173" s="139"/>
      <c r="E173" s="129"/>
      <c r="F173" s="152"/>
      <c r="G173" s="140" t="s">
        <v>738</v>
      </c>
      <c r="H173" s="46" t="s">
        <v>738</v>
      </c>
    </row>
    <row r="174" spans="1:8" x14ac:dyDescent="0.25">
      <c r="A174" s="18" t="s">
        <v>979</v>
      </c>
      <c r="B174" s="32"/>
      <c r="C174" s="189"/>
      <c r="D174" s="139"/>
      <c r="E174" s="129"/>
      <c r="F174" s="152"/>
      <c r="G174" s="140" t="s">
        <v>738</v>
      </c>
      <c r="H174" s="46" t="s">
        <v>738</v>
      </c>
    </row>
    <row r="175" spans="1:8" x14ac:dyDescent="0.25">
      <c r="A175" s="18" t="s">
        <v>980</v>
      </c>
      <c r="B175" s="32"/>
      <c r="C175" s="189"/>
      <c r="D175" s="139"/>
      <c r="E175" s="129"/>
      <c r="F175" s="152"/>
      <c r="G175" s="140" t="s">
        <v>738</v>
      </c>
      <c r="H175" s="46" t="s">
        <v>738</v>
      </c>
    </row>
    <row r="176" spans="1:8" x14ac:dyDescent="0.25">
      <c r="A176" s="18" t="s">
        <v>981</v>
      </c>
      <c r="B176" s="48" t="s">
        <v>315</v>
      </c>
      <c r="C176" s="195"/>
      <c r="D176" s="373">
        <f>SUM(D152:D165)</f>
        <v>6744785201.9800005</v>
      </c>
      <c r="E176" s="394">
        <f>SUM(E152:E165)</f>
        <v>33062</v>
      </c>
      <c r="F176" s="152"/>
      <c r="G176" s="155">
        <f>SUM(G152:G165)</f>
        <v>0.99999999999999989</v>
      </c>
      <c r="H176" s="93">
        <f>SUM(H152:H165)</f>
        <v>1.0000000000000002</v>
      </c>
    </row>
    <row r="177" spans="1:8" x14ac:dyDescent="0.25">
      <c r="A177" s="36"/>
      <c r="B177" s="36" t="s">
        <v>982</v>
      </c>
      <c r="C177" s="196"/>
      <c r="D177" s="137" t="s">
        <v>951</v>
      </c>
      <c r="E177" s="137" t="s">
        <v>952</v>
      </c>
      <c r="F177" s="144"/>
      <c r="G177" s="137" t="s">
        <v>792</v>
      </c>
      <c r="H177" s="36" t="s">
        <v>953</v>
      </c>
    </row>
    <row r="178" spans="1:8" x14ac:dyDescent="0.25">
      <c r="A178" s="18" t="s">
        <v>983</v>
      </c>
      <c r="B178" s="18" t="s">
        <v>984</v>
      </c>
      <c r="D178" s="141">
        <v>0.50905771730000005</v>
      </c>
      <c r="E178" s="315"/>
      <c r="G178" s="145"/>
      <c r="H178" s="81"/>
    </row>
    <row r="179" spans="1:8" x14ac:dyDescent="0.25">
      <c r="D179" s="307"/>
      <c r="E179" s="315"/>
      <c r="G179" s="145"/>
      <c r="H179" s="81"/>
    </row>
    <row r="180" spans="1:8" x14ac:dyDescent="0.25">
      <c r="B180" s="32" t="s">
        <v>985</v>
      </c>
      <c r="C180" s="189"/>
      <c r="D180" s="307"/>
      <c r="E180" s="315"/>
      <c r="G180" s="145"/>
      <c r="H180" s="81"/>
    </row>
    <row r="181" spans="1:8" x14ac:dyDescent="0.25">
      <c r="A181" s="18" t="s">
        <v>986</v>
      </c>
      <c r="B181" s="18" t="s">
        <v>987</v>
      </c>
      <c r="D181" s="375">
        <v>2152723909.6100001</v>
      </c>
      <c r="E181" s="394">
        <v>16933</v>
      </c>
      <c r="G181" s="140">
        <f>IF($D$189=0,"",IF(D181="[For Completion]","",D181/$D$189))</f>
        <v>0.31916863845835242</v>
      </c>
      <c r="H181" s="140">
        <f>IF($E$189=0,"",IF(E181="[For Completion]","",E181/$E$189))</f>
        <v>0.51215897404875688</v>
      </c>
    </row>
    <row r="182" spans="1:8" x14ac:dyDescent="0.25">
      <c r="A182" s="18" t="s">
        <v>988</v>
      </c>
      <c r="B182" s="18" t="s">
        <v>989</v>
      </c>
      <c r="D182" s="375">
        <v>1049975217.59</v>
      </c>
      <c r="E182" s="394">
        <v>4987</v>
      </c>
      <c r="G182" s="140">
        <f t="shared" ref="G182:G188" si="13">IF($D$189=0,"",IF(D182="[For Completion]","",D182/$D$189))</f>
        <v>0.1556721505796462</v>
      </c>
      <c r="H182" s="140">
        <f t="shared" ref="H182:H188" si="14">IF($E$189=0,"",IF(E182="[For Completion]","",E182/$E$189))</f>
        <v>0.15083781985360836</v>
      </c>
    </row>
    <row r="183" spans="1:8" x14ac:dyDescent="0.25">
      <c r="A183" s="18" t="s">
        <v>990</v>
      </c>
      <c r="B183" s="18" t="s">
        <v>991</v>
      </c>
      <c r="D183" s="375">
        <v>1076581383.25</v>
      </c>
      <c r="E183" s="394">
        <v>4251</v>
      </c>
      <c r="G183" s="140">
        <f t="shared" si="13"/>
        <v>0.15961685228077516</v>
      </c>
      <c r="H183" s="140">
        <f t="shared" si="14"/>
        <v>0.12857661363498882</v>
      </c>
    </row>
    <row r="184" spans="1:8" x14ac:dyDescent="0.25">
      <c r="A184" s="18" t="s">
        <v>992</v>
      </c>
      <c r="B184" s="18" t="s">
        <v>993</v>
      </c>
      <c r="D184" s="375">
        <v>930958208.78999996</v>
      </c>
      <c r="E184" s="394">
        <v>3076</v>
      </c>
      <c r="G184" s="140">
        <f t="shared" si="13"/>
        <v>0.13802636865540324</v>
      </c>
      <c r="H184" s="140">
        <f t="shared" si="14"/>
        <v>9.3037323815861106E-2</v>
      </c>
    </row>
    <row r="185" spans="1:8" x14ac:dyDescent="0.25">
      <c r="A185" s="18" t="s">
        <v>994</v>
      </c>
      <c r="B185" s="18" t="s">
        <v>995</v>
      </c>
      <c r="D185" s="375">
        <v>1202499707.6300001</v>
      </c>
      <c r="E185" s="394">
        <v>3099</v>
      </c>
      <c r="G185" s="140">
        <f t="shared" si="13"/>
        <v>0.17828584181998769</v>
      </c>
      <c r="H185" s="140">
        <f t="shared" si="14"/>
        <v>9.3732986510192975E-2</v>
      </c>
    </row>
    <row r="186" spans="1:8" x14ac:dyDescent="0.25">
      <c r="A186" s="18" t="s">
        <v>996</v>
      </c>
      <c r="B186" s="18" t="s">
        <v>997</v>
      </c>
      <c r="D186" s="375">
        <v>329030844.22000003</v>
      </c>
      <c r="E186" s="394">
        <v>709</v>
      </c>
      <c r="G186" s="140">
        <f t="shared" si="13"/>
        <v>4.8782998178119839E-2</v>
      </c>
      <c r="H186" s="140">
        <f t="shared" si="14"/>
        <v>2.1444558707882162E-2</v>
      </c>
    </row>
    <row r="187" spans="1:8" x14ac:dyDescent="0.25">
      <c r="A187" s="18" t="s">
        <v>998</v>
      </c>
      <c r="B187" s="18" t="s">
        <v>999</v>
      </c>
      <c r="D187" s="375">
        <v>3015930.89</v>
      </c>
      <c r="E187" s="394">
        <v>7</v>
      </c>
      <c r="G187" s="140">
        <f t="shared" si="13"/>
        <v>4.4715002771543308E-4</v>
      </c>
      <c r="H187" s="140">
        <f t="shared" si="14"/>
        <v>2.1172342870969693E-4</v>
      </c>
    </row>
    <row r="188" spans="1:8" x14ac:dyDescent="0.25">
      <c r="A188" s="18" t="s">
        <v>1000</v>
      </c>
      <c r="B188" s="18" t="s">
        <v>1001</v>
      </c>
      <c r="D188" s="375">
        <v>0</v>
      </c>
      <c r="E188" s="394">
        <v>0</v>
      </c>
      <c r="G188" s="140">
        <f t="shared" si="13"/>
        <v>0</v>
      </c>
      <c r="H188" s="140">
        <f t="shared" si="14"/>
        <v>0</v>
      </c>
    </row>
    <row r="189" spans="1:8" x14ac:dyDescent="0.25">
      <c r="A189" s="18" t="s">
        <v>1002</v>
      </c>
      <c r="B189" s="48" t="s">
        <v>315</v>
      </c>
      <c r="C189" s="195"/>
      <c r="D189" s="375">
        <f>SUM(D181:D188)</f>
        <v>6744785201.9800005</v>
      </c>
      <c r="E189" s="394">
        <f>SUM(E181:E188)</f>
        <v>33062</v>
      </c>
      <c r="G189" s="140">
        <f>SUM(G181:G188)</f>
        <v>1</v>
      </c>
      <c r="H189" s="80">
        <f>SUM(H181:H188)</f>
        <v>1.0000000000000002</v>
      </c>
    </row>
    <row r="190" spans="1:8" x14ac:dyDescent="0.25">
      <c r="A190" s="18" t="s">
        <v>1003</v>
      </c>
      <c r="B190" s="51" t="s">
        <v>1004</v>
      </c>
      <c r="C190" s="187"/>
      <c r="D190" s="307"/>
      <c r="E190" s="307"/>
      <c r="G190" s="140" t="s">
        <v>738</v>
      </c>
      <c r="H190" s="46" t="s">
        <v>738</v>
      </c>
    </row>
    <row r="191" spans="1:8" x14ac:dyDescent="0.25">
      <c r="A191" s="18" t="s">
        <v>1005</v>
      </c>
      <c r="B191" s="51" t="s">
        <v>1006</v>
      </c>
      <c r="C191" s="187"/>
      <c r="D191" s="307"/>
      <c r="E191" s="307"/>
      <c r="G191" s="140" t="s">
        <v>738</v>
      </c>
      <c r="H191" s="46" t="s">
        <v>738</v>
      </c>
    </row>
    <row r="192" spans="1:8" x14ac:dyDescent="0.25">
      <c r="A192" s="18" t="s">
        <v>1007</v>
      </c>
      <c r="B192" s="51" t="s">
        <v>1008</v>
      </c>
      <c r="C192" s="187"/>
      <c r="D192" s="307"/>
      <c r="E192" s="307"/>
      <c r="G192" s="140" t="s">
        <v>738</v>
      </c>
      <c r="H192" s="46" t="s">
        <v>738</v>
      </c>
    </row>
    <row r="193" spans="1:8" x14ac:dyDescent="0.25">
      <c r="A193" s="18" t="s">
        <v>1009</v>
      </c>
      <c r="B193" s="51" t="s">
        <v>1010</v>
      </c>
      <c r="C193" s="187"/>
      <c r="D193" s="307"/>
      <c r="E193" s="307"/>
      <c r="G193" s="140" t="s">
        <v>738</v>
      </c>
      <c r="H193" s="46" t="s">
        <v>738</v>
      </c>
    </row>
    <row r="194" spans="1:8" x14ac:dyDescent="0.25">
      <c r="A194" s="18" t="s">
        <v>1011</v>
      </c>
      <c r="B194" s="51" t="s">
        <v>1012</v>
      </c>
      <c r="C194" s="187"/>
      <c r="D194" s="307"/>
      <c r="E194" s="307"/>
      <c r="G194" s="140" t="s">
        <v>738</v>
      </c>
      <c r="H194" s="46" t="s">
        <v>738</v>
      </c>
    </row>
    <row r="195" spans="1:8" x14ac:dyDescent="0.25">
      <c r="A195" s="18" t="s">
        <v>1013</v>
      </c>
      <c r="B195" s="51" t="s">
        <v>1014</v>
      </c>
      <c r="C195" s="187"/>
      <c r="D195" s="307"/>
      <c r="E195" s="307"/>
      <c r="G195" s="140" t="s">
        <v>738</v>
      </c>
      <c r="H195" s="46" t="s">
        <v>738</v>
      </c>
    </row>
    <row r="196" spans="1:8" x14ac:dyDescent="0.25">
      <c r="A196" s="18" t="s">
        <v>1015</v>
      </c>
      <c r="B196" s="51"/>
      <c r="C196" s="187"/>
      <c r="D196" s="307"/>
      <c r="E196" s="307"/>
      <c r="G196" s="140"/>
      <c r="H196" s="46"/>
    </row>
    <row r="197" spans="1:8" x14ac:dyDescent="0.25">
      <c r="A197" s="18" t="s">
        <v>1016</v>
      </c>
      <c r="B197" s="51"/>
      <c r="C197" s="187"/>
      <c r="D197" s="307"/>
      <c r="E197" s="307"/>
      <c r="G197" s="140"/>
      <c r="H197" s="46"/>
    </row>
    <row r="198" spans="1:8" x14ac:dyDescent="0.25">
      <c r="A198" s="18" t="s">
        <v>1017</v>
      </c>
      <c r="B198" s="51"/>
      <c r="C198" s="187"/>
      <c r="D198" s="307"/>
      <c r="E198" s="307"/>
      <c r="G198" s="140"/>
      <c r="H198" s="46"/>
    </row>
    <row r="199" spans="1:8" x14ac:dyDescent="0.25">
      <c r="A199" s="36"/>
      <c r="B199" s="36" t="s">
        <v>1018</v>
      </c>
      <c r="C199" s="196"/>
      <c r="D199" s="137" t="s">
        <v>951</v>
      </c>
      <c r="E199" s="137" t="s">
        <v>952</v>
      </c>
      <c r="F199" s="144"/>
      <c r="G199" s="137" t="s">
        <v>792</v>
      </c>
      <c r="H199" s="36" t="s">
        <v>953</v>
      </c>
    </row>
    <row r="200" spans="1:8" x14ac:dyDescent="0.25">
      <c r="A200" s="18" t="s">
        <v>1019</v>
      </c>
      <c r="B200" s="18" t="s">
        <v>984</v>
      </c>
      <c r="D200" s="152">
        <v>0.47954767570000001</v>
      </c>
      <c r="E200" s="315"/>
      <c r="G200" s="145"/>
      <c r="H200" s="81"/>
    </row>
    <row r="201" spans="1:8" x14ac:dyDescent="0.25">
      <c r="E201" s="315"/>
      <c r="G201" s="145"/>
      <c r="H201" s="81"/>
    </row>
    <row r="202" spans="1:8" x14ac:dyDescent="0.25">
      <c r="B202" s="32" t="s">
        <v>985</v>
      </c>
      <c r="C202" s="189"/>
      <c r="E202" s="315"/>
      <c r="G202" s="145"/>
      <c r="H202" s="81"/>
    </row>
    <row r="203" spans="1:8" x14ac:dyDescent="0.25">
      <c r="A203" s="18" t="s">
        <v>1020</v>
      </c>
      <c r="B203" s="18" t="s">
        <v>987</v>
      </c>
      <c r="D203" s="375">
        <v>2658004931.9299998</v>
      </c>
      <c r="E203" s="394">
        <v>20066</v>
      </c>
      <c r="G203" s="140">
        <f>IF($D$211=0,"",IF(D203="[For Completion]","",D203/$D$211))</f>
        <v>0.39408296221942191</v>
      </c>
      <c r="H203" s="140">
        <f>IF($E$211=0,"",IF(E203="[For Completion]","",E203/$E$211))</f>
        <v>0.60692033149839697</v>
      </c>
    </row>
    <row r="204" spans="1:8" x14ac:dyDescent="0.25">
      <c r="A204" s="18" t="s">
        <v>1021</v>
      </c>
      <c r="B204" s="18" t="s">
        <v>989</v>
      </c>
      <c r="D204" s="375">
        <v>1015768937.89</v>
      </c>
      <c r="E204" s="394">
        <v>4204</v>
      </c>
      <c r="G204" s="140">
        <f t="shared" ref="G204:G210" si="15">IF($D$211=0,"",IF(D204="[For Completion]","",D204/$D$211))</f>
        <v>0.15060063552384306</v>
      </c>
      <c r="H204" s="140">
        <f t="shared" ref="H204:H209" si="16">IF($E$211=0,"",IF(E204="[For Completion]","",E204/$E$211))</f>
        <v>0.12715504204222369</v>
      </c>
    </row>
    <row r="205" spans="1:8" x14ac:dyDescent="0.25">
      <c r="A205" s="18" t="s">
        <v>1022</v>
      </c>
      <c r="B205" s="18" t="s">
        <v>991</v>
      </c>
      <c r="D205" s="375">
        <v>953069697.83000004</v>
      </c>
      <c r="E205" s="394">
        <v>3344</v>
      </c>
      <c r="G205" s="140">
        <f t="shared" si="15"/>
        <v>0.1413046775085168</v>
      </c>
      <c r="H205" s="140">
        <f t="shared" si="16"/>
        <v>0.10114330651503237</v>
      </c>
    </row>
    <row r="206" spans="1:8" x14ac:dyDescent="0.25">
      <c r="A206" s="18" t="s">
        <v>1023</v>
      </c>
      <c r="B206" s="18" t="s">
        <v>993</v>
      </c>
      <c r="D206" s="375">
        <v>642589400.23000002</v>
      </c>
      <c r="E206" s="394">
        <v>1984</v>
      </c>
      <c r="G206" s="140">
        <f t="shared" si="15"/>
        <v>9.5272033280075621E-2</v>
      </c>
      <c r="H206" s="140">
        <f t="shared" si="16"/>
        <v>6.0008468937148389E-2</v>
      </c>
    </row>
    <row r="207" spans="1:8" x14ac:dyDescent="0.25">
      <c r="A207" s="18" t="s">
        <v>1024</v>
      </c>
      <c r="B207" s="18" t="s">
        <v>995</v>
      </c>
      <c r="D207" s="375">
        <v>873291191.45000005</v>
      </c>
      <c r="E207" s="394">
        <v>2226</v>
      </c>
      <c r="G207" s="140">
        <f t="shared" si="15"/>
        <v>0.12947650151907533</v>
      </c>
      <c r="H207" s="140">
        <f t="shared" si="16"/>
        <v>6.7328050329683628E-2</v>
      </c>
    </row>
    <row r="208" spans="1:8" x14ac:dyDescent="0.25">
      <c r="A208" s="18" t="s">
        <v>1025</v>
      </c>
      <c r="B208" s="18" t="s">
        <v>997</v>
      </c>
      <c r="D208" s="375">
        <v>557294872.78999996</v>
      </c>
      <c r="E208" s="394">
        <v>1150</v>
      </c>
      <c r="G208" s="140">
        <f t="shared" si="15"/>
        <v>8.2626037168151853E-2</v>
      </c>
      <c r="H208" s="140">
        <f t="shared" si="16"/>
        <v>3.478313471659307E-2</v>
      </c>
    </row>
    <row r="209" spans="1:8" x14ac:dyDescent="0.25">
      <c r="A209" s="18" t="s">
        <v>1026</v>
      </c>
      <c r="B209" s="18" t="s">
        <v>999</v>
      </c>
      <c r="D209" s="375">
        <v>44766169.859999999</v>
      </c>
      <c r="E209" s="394">
        <v>88</v>
      </c>
      <c r="G209" s="140">
        <f t="shared" si="15"/>
        <v>6.6371527809156094E-3</v>
      </c>
      <c r="H209" s="140">
        <f t="shared" si="16"/>
        <v>2.6616659609219042E-3</v>
      </c>
    </row>
    <row r="210" spans="1:8" x14ac:dyDescent="0.25">
      <c r="A210" s="18" t="s">
        <v>1027</v>
      </c>
      <c r="B210" s="18" t="s">
        <v>1001</v>
      </c>
      <c r="D210" s="375">
        <v>0</v>
      </c>
      <c r="E210" s="394">
        <v>0</v>
      </c>
      <c r="G210" s="140">
        <f t="shared" si="15"/>
        <v>0</v>
      </c>
      <c r="H210" s="140">
        <f>IF($E$211=0,"",IF(E210="[For Completion]","",E210/$E$211))</f>
        <v>0</v>
      </c>
    </row>
    <row r="211" spans="1:8" x14ac:dyDescent="0.25">
      <c r="A211" s="18" t="s">
        <v>1028</v>
      </c>
      <c r="B211" s="48" t="s">
        <v>315</v>
      </c>
      <c r="C211" s="195"/>
      <c r="D211" s="375">
        <f>SUM(D203:D210)</f>
        <v>6744785201.9799986</v>
      </c>
      <c r="E211" s="394">
        <f>SUM(E203:E210)</f>
        <v>33062</v>
      </c>
      <c r="G211" s="141">
        <f>SUM(G203:G210)</f>
        <v>1.0000000000000002</v>
      </c>
      <c r="H211" s="141">
        <f>SUM(H203:H210)</f>
        <v>1</v>
      </c>
    </row>
    <row r="212" spans="1:8" x14ac:dyDescent="0.25">
      <c r="A212" s="18" t="s">
        <v>1029</v>
      </c>
      <c r="B212" s="51" t="s">
        <v>1004</v>
      </c>
      <c r="C212" s="187"/>
      <c r="D212" s="139"/>
      <c r="E212" s="129"/>
      <c r="G212" s="140" t="s">
        <v>738</v>
      </c>
      <c r="H212" s="46" t="s">
        <v>738</v>
      </c>
    </row>
    <row r="213" spans="1:8" x14ac:dyDescent="0.25">
      <c r="A213" s="18" t="s">
        <v>1030</v>
      </c>
      <c r="B213" s="51" t="s">
        <v>1006</v>
      </c>
      <c r="C213" s="187"/>
      <c r="D213" s="139"/>
      <c r="E213" s="129"/>
      <c r="G213" s="140" t="s">
        <v>738</v>
      </c>
      <c r="H213" s="46" t="s">
        <v>738</v>
      </c>
    </row>
    <row r="214" spans="1:8" x14ac:dyDescent="0.25">
      <c r="A214" s="18" t="s">
        <v>1031</v>
      </c>
      <c r="B214" s="51" t="s">
        <v>1008</v>
      </c>
      <c r="C214" s="187"/>
      <c r="D214" s="139"/>
      <c r="E214" s="129"/>
      <c r="G214" s="140" t="s">
        <v>738</v>
      </c>
      <c r="H214" s="46" t="s">
        <v>738</v>
      </c>
    </row>
    <row r="215" spans="1:8" x14ac:dyDescent="0.25">
      <c r="A215" s="18" t="s">
        <v>1032</v>
      </c>
      <c r="B215" s="51" t="s">
        <v>1010</v>
      </c>
      <c r="C215" s="187"/>
      <c r="D215" s="139"/>
      <c r="E215" s="129"/>
      <c r="G215" s="140" t="s">
        <v>738</v>
      </c>
      <c r="H215" s="46" t="s">
        <v>738</v>
      </c>
    </row>
    <row r="216" spans="1:8" x14ac:dyDescent="0.25">
      <c r="A216" s="18" t="s">
        <v>1033</v>
      </c>
      <c r="B216" s="51" t="s">
        <v>1012</v>
      </c>
      <c r="C216" s="187"/>
      <c r="D216" s="139"/>
      <c r="E216" s="129"/>
      <c r="G216" s="140" t="s">
        <v>738</v>
      </c>
      <c r="H216" s="46" t="s">
        <v>738</v>
      </c>
    </row>
    <row r="217" spans="1:8" x14ac:dyDescent="0.25">
      <c r="A217" s="18" t="s">
        <v>1034</v>
      </c>
      <c r="B217" s="51" t="s">
        <v>1014</v>
      </c>
      <c r="C217" s="187"/>
      <c r="D217" s="139"/>
      <c r="E217" s="129"/>
      <c r="G217" s="140" t="s">
        <v>738</v>
      </c>
      <c r="H217" s="46" t="s">
        <v>738</v>
      </c>
    </row>
    <row r="218" spans="1:8" x14ac:dyDescent="0.25">
      <c r="A218" s="18" t="s">
        <v>1035</v>
      </c>
      <c r="B218" s="51"/>
      <c r="C218" s="187"/>
      <c r="G218" s="156"/>
      <c r="H218" s="47"/>
    </row>
    <row r="219" spans="1:8" x14ac:dyDescent="0.25">
      <c r="A219" s="18" t="s">
        <v>1036</v>
      </c>
      <c r="B219" s="51"/>
      <c r="C219" s="187"/>
      <c r="G219" s="156"/>
      <c r="H219" s="47"/>
    </row>
    <row r="220" spans="1:8" x14ac:dyDescent="0.25">
      <c r="A220" s="18" t="s">
        <v>1037</v>
      </c>
      <c r="B220" s="51"/>
      <c r="C220" s="187"/>
      <c r="G220" s="156"/>
      <c r="H220" s="47"/>
    </row>
    <row r="221" spans="1:8" x14ac:dyDescent="0.25">
      <c r="A221" s="36"/>
      <c r="B221" s="53" t="s">
        <v>1038</v>
      </c>
      <c r="C221" s="197"/>
      <c r="D221" s="137" t="s">
        <v>792</v>
      </c>
      <c r="E221" s="137"/>
      <c r="F221" s="144"/>
      <c r="G221" s="137"/>
      <c r="H221" s="36"/>
    </row>
    <row r="222" spans="1:8" x14ac:dyDescent="0.25">
      <c r="A222" s="18" t="s">
        <v>1039</v>
      </c>
      <c r="B222" s="18" t="s">
        <v>1040</v>
      </c>
      <c r="C222" s="387">
        <v>6057101959.7799997</v>
      </c>
      <c r="D222" s="141">
        <f>C222/SUM(C$222:C$227)</f>
        <v>0.89804223239042169</v>
      </c>
      <c r="F222" s="152"/>
      <c r="G222" s="152"/>
      <c r="H222" s="86"/>
    </row>
    <row r="223" spans="1:8" x14ac:dyDescent="0.25">
      <c r="A223" s="18" t="s">
        <v>1041</v>
      </c>
      <c r="B223" s="18" t="s">
        <v>1042</v>
      </c>
      <c r="C223" s="387">
        <v>0</v>
      </c>
      <c r="D223" s="141">
        <f>C223/SUM(C$222:C$227)</f>
        <v>0</v>
      </c>
      <c r="F223" s="152"/>
      <c r="G223" s="152"/>
    </row>
    <row r="224" spans="1:8" x14ac:dyDescent="0.25">
      <c r="A224" s="18" t="s">
        <v>1043</v>
      </c>
      <c r="B224" s="18" t="s">
        <v>1044</v>
      </c>
      <c r="C224" s="387">
        <v>687683242.20000005</v>
      </c>
      <c r="D224" s="141">
        <f>C224/SUM(C$222:C$227)</f>
        <v>0.10195776760957839</v>
      </c>
      <c r="F224" s="152"/>
      <c r="G224" s="150"/>
    </row>
    <row r="225" spans="1:8" x14ac:dyDescent="0.25">
      <c r="A225" s="18" t="s">
        <v>1045</v>
      </c>
      <c r="B225" s="18" t="s">
        <v>1046</v>
      </c>
      <c r="C225" s="387">
        <v>0</v>
      </c>
      <c r="D225" s="141">
        <f t="shared" ref="D225:D226" si="17">C225/SUM(C$222:C$227)</f>
        <v>0</v>
      </c>
      <c r="F225" s="152"/>
      <c r="G225" s="152"/>
    </row>
    <row r="226" spans="1:8" x14ac:dyDescent="0.25">
      <c r="A226" s="18" t="s">
        <v>1047</v>
      </c>
      <c r="B226" s="32" t="s">
        <v>1048</v>
      </c>
      <c r="C226" s="388">
        <v>0</v>
      </c>
      <c r="D226" s="141">
        <f t="shared" si="17"/>
        <v>0</v>
      </c>
      <c r="E226" s="149"/>
      <c r="F226" s="149"/>
      <c r="G226" s="150"/>
      <c r="H226" s="56"/>
    </row>
    <row r="227" spans="1:8" x14ac:dyDescent="0.25">
      <c r="A227" s="18" t="s">
        <v>1049</v>
      </c>
      <c r="B227" s="18" t="s">
        <v>313</v>
      </c>
      <c r="C227" s="387">
        <v>0</v>
      </c>
      <c r="D227" s="141">
        <f>C227/SUM(C$222:C$227)</f>
        <v>0</v>
      </c>
      <c r="F227" s="152"/>
      <c r="G227" s="152"/>
    </row>
    <row r="228" spans="1:8" x14ac:dyDescent="0.25">
      <c r="A228" s="18" t="s">
        <v>1050</v>
      </c>
      <c r="B228" s="51" t="s">
        <v>1051</v>
      </c>
      <c r="C228" s="187"/>
      <c r="D228" s="157"/>
      <c r="F228" s="152"/>
      <c r="G228" s="152"/>
    </row>
    <row r="229" spans="1:8" x14ac:dyDescent="0.25">
      <c r="A229" s="18" t="s">
        <v>1052</v>
      </c>
      <c r="B229" s="51" t="s">
        <v>1053</v>
      </c>
      <c r="C229" s="187"/>
      <c r="D229" s="141"/>
      <c r="F229" s="152"/>
      <c r="G229" s="152"/>
    </row>
    <row r="230" spans="1:8" x14ac:dyDescent="0.25">
      <c r="A230" s="18" t="s">
        <v>1054</v>
      </c>
      <c r="B230" s="51" t="s">
        <v>1055</v>
      </c>
      <c r="C230" s="187"/>
      <c r="D230" s="141"/>
      <c r="F230" s="152"/>
      <c r="G230" s="152"/>
    </row>
    <row r="231" spans="1:8" x14ac:dyDescent="0.25">
      <c r="A231" s="18" t="s">
        <v>1056</v>
      </c>
      <c r="B231" s="51" t="s">
        <v>1057</v>
      </c>
      <c r="C231" s="187"/>
      <c r="D231" s="141"/>
      <c r="F231" s="152"/>
      <c r="G231" s="152"/>
    </row>
    <row r="232" spans="1:8" x14ac:dyDescent="0.25">
      <c r="A232" s="18" t="s">
        <v>1058</v>
      </c>
      <c r="B232" s="51" t="s">
        <v>317</v>
      </c>
      <c r="C232" s="187"/>
      <c r="D232" s="141"/>
      <c r="F232" s="152"/>
      <c r="G232" s="152"/>
    </row>
    <row r="233" spans="1:8" x14ac:dyDescent="0.25">
      <c r="A233" s="18" t="s">
        <v>1059</v>
      </c>
      <c r="B233" s="51" t="s">
        <v>317</v>
      </c>
      <c r="C233" s="187"/>
      <c r="D233" s="141"/>
      <c r="F233" s="152"/>
      <c r="G233" s="152"/>
    </row>
    <row r="234" spans="1:8" x14ac:dyDescent="0.25">
      <c r="A234" s="18" t="s">
        <v>1060</v>
      </c>
      <c r="B234" s="51" t="s">
        <v>317</v>
      </c>
      <c r="C234" s="187"/>
      <c r="D234" s="141"/>
      <c r="F234" s="152"/>
      <c r="G234" s="152"/>
    </row>
    <row r="235" spans="1:8" x14ac:dyDescent="0.25">
      <c r="A235" s="18" t="s">
        <v>1061</v>
      </c>
      <c r="B235" s="51" t="s">
        <v>317</v>
      </c>
      <c r="C235" s="187"/>
      <c r="D235" s="141"/>
      <c r="F235" s="152"/>
      <c r="G235" s="152"/>
    </row>
    <row r="236" spans="1:8" x14ac:dyDescent="0.25">
      <c r="A236" s="18" t="s">
        <v>1062</v>
      </c>
      <c r="B236" s="51" t="s">
        <v>317</v>
      </c>
      <c r="C236" s="187"/>
      <c r="D236" s="141"/>
      <c r="F236" s="152"/>
      <c r="G236" s="152"/>
    </row>
    <row r="237" spans="1:8" x14ac:dyDescent="0.25">
      <c r="A237" s="18" t="s">
        <v>1063</v>
      </c>
      <c r="B237" s="51" t="s">
        <v>317</v>
      </c>
      <c r="C237" s="187"/>
      <c r="D237" s="141"/>
      <c r="F237" s="152"/>
      <c r="G237" s="152"/>
    </row>
    <row r="238" spans="1:8" x14ac:dyDescent="0.25">
      <c r="A238" s="36"/>
      <c r="B238" s="53" t="s">
        <v>1064</v>
      </c>
      <c r="C238" s="197"/>
      <c r="D238" s="137" t="s">
        <v>792</v>
      </c>
      <c r="E238" s="137"/>
      <c r="F238" s="144"/>
      <c r="G238" s="137"/>
      <c r="H238" s="39"/>
    </row>
    <row r="239" spans="1:8" x14ac:dyDescent="0.25">
      <c r="A239" s="18" t="s">
        <v>1065</v>
      </c>
      <c r="B239" s="18" t="s">
        <v>1066</v>
      </c>
      <c r="D239" s="141">
        <v>1</v>
      </c>
      <c r="F239" s="130"/>
      <c r="G239" s="130"/>
    </row>
    <row r="240" spans="1:8" x14ac:dyDescent="0.25">
      <c r="A240" s="18" t="s">
        <v>1067</v>
      </c>
      <c r="B240" s="18" t="s">
        <v>1068</v>
      </c>
      <c r="D240" s="141" t="s">
        <v>1913</v>
      </c>
      <c r="F240" s="130"/>
      <c r="G240" s="130"/>
    </row>
    <row r="241" spans="1:8" x14ac:dyDescent="0.25">
      <c r="A241" s="18" t="s">
        <v>1069</v>
      </c>
      <c r="B241" s="18" t="s">
        <v>313</v>
      </c>
      <c r="D241" s="141">
        <v>0</v>
      </c>
      <c r="F241" s="130"/>
      <c r="G241" s="130"/>
    </row>
    <row r="242" spans="1:8" x14ac:dyDescent="0.25">
      <c r="A242" s="18" t="s">
        <v>1070</v>
      </c>
      <c r="D242" s="141"/>
      <c r="F242" s="130"/>
      <c r="G242" s="130"/>
    </row>
    <row r="243" spans="1:8" x14ac:dyDescent="0.25">
      <c r="A243" s="18" t="s">
        <v>1071</v>
      </c>
      <c r="D243" s="141"/>
      <c r="F243" s="130"/>
      <c r="G243" s="130"/>
    </row>
    <row r="244" spans="1:8" x14ac:dyDescent="0.25">
      <c r="A244" s="18" t="s">
        <v>1072</v>
      </c>
      <c r="D244" s="141"/>
      <c r="F244" s="130"/>
      <c r="G244" s="130"/>
    </row>
    <row r="245" spans="1:8" x14ac:dyDescent="0.25">
      <c r="A245" s="18" t="s">
        <v>1073</v>
      </c>
      <c r="D245" s="141"/>
      <c r="F245" s="130"/>
      <c r="G245" s="130"/>
    </row>
    <row r="246" spans="1:8" x14ac:dyDescent="0.25">
      <c r="A246" s="18" t="s">
        <v>1074</v>
      </c>
      <c r="D246" s="141"/>
      <c r="F246" s="130"/>
      <c r="G246" s="130"/>
    </row>
    <row r="247" spans="1:8" x14ac:dyDescent="0.25">
      <c r="A247" s="18" t="s">
        <v>1075</v>
      </c>
      <c r="D247" s="141"/>
      <c r="F247" s="130"/>
      <c r="G247" s="130"/>
    </row>
    <row r="248" spans="1:8" x14ac:dyDescent="0.25">
      <c r="A248" s="37"/>
      <c r="B248" s="37" t="s">
        <v>1076</v>
      </c>
      <c r="C248" s="185"/>
      <c r="D248" s="158" t="s">
        <v>279</v>
      </c>
      <c r="E248" s="158" t="s">
        <v>1077</v>
      </c>
      <c r="F248" s="158"/>
      <c r="G248" s="158" t="s">
        <v>792</v>
      </c>
      <c r="H248" s="37" t="s">
        <v>1078</v>
      </c>
    </row>
    <row r="249" spans="1:8" x14ac:dyDescent="0.25">
      <c r="A249" s="18" t="s">
        <v>1079</v>
      </c>
      <c r="B249" s="32" t="s">
        <v>891</v>
      </c>
      <c r="C249" s="189"/>
      <c r="D249" s="383" t="s">
        <v>250</v>
      </c>
      <c r="E249" s="390" t="s">
        <v>250</v>
      </c>
      <c r="F249" s="135"/>
      <c r="G249" s="140" t="str">
        <f>IF($D$267=0,"",IF(D249="[For Completion]","",D249/$D$267))</f>
        <v/>
      </c>
      <c r="H249" s="140" t="str">
        <f>IF($E$267=0,"",IF(E249="[For Completion]","",E249/$E$267))</f>
        <v/>
      </c>
    </row>
    <row r="250" spans="1:8" x14ac:dyDescent="0.25">
      <c r="A250" s="18" t="s">
        <v>1080</v>
      </c>
      <c r="B250" s="32" t="s">
        <v>891</v>
      </c>
      <c r="C250" s="189"/>
      <c r="D250" s="383" t="s">
        <v>250</v>
      </c>
      <c r="E250" s="390" t="s">
        <v>250</v>
      </c>
      <c r="F250" s="135"/>
      <c r="G250" s="140" t="str">
        <f t="shared" ref="G250:G265" si="18">IF($D$267=0,"",IF(D250="[For Completion]","",D250/$D$267))</f>
        <v/>
      </c>
      <c r="H250" s="140" t="str">
        <f t="shared" ref="H250:H266" si="19">IF($E$267=0,"",IF(E250="[For Completion]","",E250/$E$267))</f>
        <v/>
      </c>
    </row>
    <row r="251" spans="1:8" x14ac:dyDescent="0.25">
      <c r="A251" s="18" t="s">
        <v>1081</v>
      </c>
      <c r="B251" s="32" t="s">
        <v>891</v>
      </c>
      <c r="C251" s="189"/>
      <c r="D251" s="383" t="s">
        <v>250</v>
      </c>
      <c r="E251" s="390" t="s">
        <v>250</v>
      </c>
      <c r="F251" s="135"/>
      <c r="G251" s="140" t="str">
        <f t="shared" si="18"/>
        <v/>
      </c>
      <c r="H251" s="140" t="str">
        <f t="shared" si="19"/>
        <v/>
      </c>
    </row>
    <row r="252" spans="1:8" x14ac:dyDescent="0.25">
      <c r="A252" s="18" t="s">
        <v>1082</v>
      </c>
      <c r="B252" s="32" t="s">
        <v>891</v>
      </c>
      <c r="C252" s="189"/>
      <c r="D252" s="383" t="s">
        <v>250</v>
      </c>
      <c r="E252" s="390" t="s">
        <v>250</v>
      </c>
      <c r="F252" s="135"/>
      <c r="G252" s="140" t="str">
        <f t="shared" si="18"/>
        <v/>
      </c>
      <c r="H252" s="140" t="str">
        <f t="shared" si="19"/>
        <v/>
      </c>
    </row>
    <row r="253" spans="1:8" x14ac:dyDescent="0.25">
      <c r="A253" s="18" t="s">
        <v>1083</v>
      </c>
      <c r="B253" s="32" t="s">
        <v>891</v>
      </c>
      <c r="C253" s="189"/>
      <c r="D253" s="383" t="s">
        <v>250</v>
      </c>
      <c r="E253" s="390" t="s">
        <v>250</v>
      </c>
      <c r="F253" s="135"/>
      <c r="G253" s="140" t="str">
        <f t="shared" si="18"/>
        <v/>
      </c>
      <c r="H253" s="140" t="str">
        <f t="shared" si="19"/>
        <v/>
      </c>
    </row>
    <row r="254" spans="1:8" x14ac:dyDescent="0.25">
      <c r="A254" s="18" t="s">
        <v>1084</v>
      </c>
      <c r="B254" s="32" t="s">
        <v>891</v>
      </c>
      <c r="C254" s="189"/>
      <c r="D254" s="383" t="s">
        <v>250</v>
      </c>
      <c r="E254" s="390" t="s">
        <v>250</v>
      </c>
      <c r="F254" s="135"/>
      <c r="G254" s="140" t="str">
        <f t="shared" si="18"/>
        <v/>
      </c>
      <c r="H254" s="140" t="str">
        <f t="shared" si="19"/>
        <v/>
      </c>
    </row>
    <row r="255" spans="1:8" x14ac:dyDescent="0.25">
      <c r="A255" s="18" t="s">
        <v>1085</v>
      </c>
      <c r="B255" s="32" t="s">
        <v>891</v>
      </c>
      <c r="C255" s="189"/>
      <c r="D255" s="383" t="s">
        <v>250</v>
      </c>
      <c r="E255" s="390" t="s">
        <v>250</v>
      </c>
      <c r="F255" s="135"/>
      <c r="G255" s="140" t="str">
        <f t="shared" si="18"/>
        <v/>
      </c>
      <c r="H255" s="140" t="str">
        <f t="shared" si="19"/>
        <v/>
      </c>
    </row>
    <row r="256" spans="1:8" x14ac:dyDescent="0.25">
      <c r="A256" s="18" t="s">
        <v>1086</v>
      </c>
      <c r="B256" s="32" t="s">
        <v>891</v>
      </c>
      <c r="C256" s="189"/>
      <c r="D256" s="383" t="s">
        <v>250</v>
      </c>
      <c r="E256" s="390" t="s">
        <v>250</v>
      </c>
      <c r="F256" s="135"/>
      <c r="G256" s="140" t="str">
        <f t="shared" si="18"/>
        <v/>
      </c>
      <c r="H256" s="140" t="str">
        <f t="shared" si="19"/>
        <v/>
      </c>
    </row>
    <row r="257" spans="1:8" x14ac:dyDescent="0.25">
      <c r="A257" s="18" t="s">
        <v>1087</v>
      </c>
      <c r="B257" s="32" t="s">
        <v>891</v>
      </c>
      <c r="C257" s="189"/>
      <c r="D257" s="383" t="s">
        <v>250</v>
      </c>
      <c r="E257" s="390" t="s">
        <v>250</v>
      </c>
      <c r="F257" s="135"/>
      <c r="G257" s="140" t="str">
        <f t="shared" si="18"/>
        <v/>
      </c>
      <c r="H257" s="140" t="str">
        <f t="shared" si="19"/>
        <v/>
      </c>
    </row>
    <row r="258" spans="1:8" x14ac:dyDescent="0.25">
      <c r="A258" s="18" t="s">
        <v>1088</v>
      </c>
      <c r="B258" s="32" t="s">
        <v>891</v>
      </c>
      <c r="C258" s="189"/>
      <c r="D258" s="383" t="s">
        <v>250</v>
      </c>
      <c r="E258" s="390" t="s">
        <v>250</v>
      </c>
      <c r="F258" s="135"/>
      <c r="G258" s="140" t="str">
        <f t="shared" si="18"/>
        <v/>
      </c>
      <c r="H258" s="140" t="str">
        <f t="shared" si="19"/>
        <v/>
      </c>
    </row>
    <row r="259" spans="1:8" x14ac:dyDescent="0.25">
      <c r="A259" s="18" t="s">
        <v>1089</v>
      </c>
      <c r="B259" s="32" t="s">
        <v>891</v>
      </c>
      <c r="C259" s="189"/>
      <c r="D259" s="383" t="s">
        <v>250</v>
      </c>
      <c r="E259" s="390" t="s">
        <v>250</v>
      </c>
      <c r="F259" s="135"/>
      <c r="G259" s="140" t="str">
        <f t="shared" si="18"/>
        <v/>
      </c>
      <c r="H259" s="140" t="str">
        <f t="shared" si="19"/>
        <v/>
      </c>
    </row>
    <row r="260" spans="1:8" x14ac:dyDescent="0.25">
      <c r="A260" s="18" t="s">
        <v>1090</v>
      </c>
      <c r="B260" s="32" t="s">
        <v>891</v>
      </c>
      <c r="C260" s="189"/>
      <c r="D260" s="383" t="s">
        <v>250</v>
      </c>
      <c r="E260" s="390" t="s">
        <v>250</v>
      </c>
      <c r="F260" s="135"/>
      <c r="G260" s="140" t="str">
        <f t="shared" si="18"/>
        <v/>
      </c>
      <c r="H260" s="140" t="str">
        <f t="shared" si="19"/>
        <v/>
      </c>
    </row>
    <row r="261" spans="1:8" x14ac:dyDescent="0.25">
      <c r="A261" s="18" t="s">
        <v>1091</v>
      </c>
      <c r="B261" s="32" t="s">
        <v>891</v>
      </c>
      <c r="C261" s="189"/>
      <c r="D261" s="383" t="s">
        <v>250</v>
      </c>
      <c r="E261" s="390" t="s">
        <v>250</v>
      </c>
      <c r="F261" s="135"/>
      <c r="G261" s="140" t="str">
        <f t="shared" si="18"/>
        <v/>
      </c>
      <c r="H261" s="140" t="str">
        <f t="shared" si="19"/>
        <v/>
      </c>
    </row>
    <row r="262" spans="1:8" x14ac:dyDescent="0.25">
      <c r="A262" s="18" t="s">
        <v>1092</v>
      </c>
      <c r="B262" s="32" t="s">
        <v>891</v>
      </c>
      <c r="C262" s="189"/>
      <c r="D262" s="383" t="s">
        <v>250</v>
      </c>
      <c r="E262" s="390" t="s">
        <v>250</v>
      </c>
      <c r="F262" s="135"/>
      <c r="G262" s="140" t="str">
        <f t="shared" si="18"/>
        <v/>
      </c>
      <c r="H262" s="140" t="str">
        <f t="shared" si="19"/>
        <v/>
      </c>
    </row>
    <row r="263" spans="1:8" x14ac:dyDescent="0.25">
      <c r="A263" s="18" t="s">
        <v>1093</v>
      </c>
      <c r="B263" s="32" t="s">
        <v>891</v>
      </c>
      <c r="C263" s="189"/>
      <c r="D263" s="383" t="s">
        <v>250</v>
      </c>
      <c r="E263" s="390" t="s">
        <v>250</v>
      </c>
      <c r="F263" s="135"/>
      <c r="G263" s="140" t="str">
        <f t="shared" si="18"/>
        <v/>
      </c>
      <c r="H263" s="140" t="str">
        <f t="shared" si="19"/>
        <v/>
      </c>
    </row>
    <row r="264" spans="1:8" x14ac:dyDescent="0.25">
      <c r="A264" s="18" t="s">
        <v>1094</v>
      </c>
      <c r="B264" s="32" t="s">
        <v>891</v>
      </c>
      <c r="C264" s="189"/>
      <c r="D264" s="383" t="s">
        <v>250</v>
      </c>
      <c r="E264" s="390" t="s">
        <v>250</v>
      </c>
      <c r="F264" s="135"/>
      <c r="G264" s="140" t="str">
        <f t="shared" si="18"/>
        <v/>
      </c>
      <c r="H264" s="140" t="str">
        <f t="shared" si="19"/>
        <v/>
      </c>
    </row>
    <row r="265" spans="1:8" x14ac:dyDescent="0.25">
      <c r="A265" s="18" t="s">
        <v>1095</v>
      </c>
      <c r="B265" s="32" t="s">
        <v>891</v>
      </c>
      <c r="C265" s="189"/>
      <c r="D265" s="383" t="s">
        <v>250</v>
      </c>
      <c r="E265" s="390" t="s">
        <v>250</v>
      </c>
      <c r="F265" s="135"/>
      <c r="G265" s="140" t="str">
        <f t="shared" si="18"/>
        <v/>
      </c>
      <c r="H265" s="140" t="str">
        <f t="shared" si="19"/>
        <v/>
      </c>
    </row>
    <row r="266" spans="1:8" x14ac:dyDescent="0.25">
      <c r="A266" s="18" t="s">
        <v>1096</v>
      </c>
      <c r="B266" s="32" t="s">
        <v>1097</v>
      </c>
      <c r="C266" s="189"/>
      <c r="D266" s="383" t="s">
        <v>250</v>
      </c>
      <c r="E266" s="390" t="s">
        <v>250</v>
      </c>
      <c r="F266" s="135"/>
      <c r="G266" s="140" t="str">
        <f>IF($D$267=0,"",IF(D266="[For Completion]","",D266/$D$267))</f>
        <v/>
      </c>
      <c r="H266" s="140" t="str">
        <f t="shared" si="19"/>
        <v/>
      </c>
    </row>
    <row r="267" spans="1:8" x14ac:dyDescent="0.25">
      <c r="A267" s="18" t="s">
        <v>1098</v>
      </c>
      <c r="B267" s="32" t="s">
        <v>315</v>
      </c>
      <c r="C267" s="189"/>
      <c r="D267" s="383">
        <f>SUM(D249:D266)</f>
        <v>0</v>
      </c>
      <c r="E267" s="390">
        <f>SUM(E249:E266)</f>
        <v>0</v>
      </c>
      <c r="F267" s="135"/>
      <c r="G267" s="145">
        <f>SUM(G249:G266)</f>
        <v>0</v>
      </c>
      <c r="H267" s="145">
        <f>SUM(H249:H266)</f>
        <v>0</v>
      </c>
    </row>
    <row r="268" spans="1:8" x14ac:dyDescent="0.25">
      <c r="A268" s="18" t="s">
        <v>1099</v>
      </c>
      <c r="B268" s="32"/>
      <c r="C268" s="189"/>
      <c r="F268" s="135"/>
      <c r="G268" s="135"/>
      <c r="H268" s="21"/>
    </row>
    <row r="269" spans="1:8" x14ac:dyDescent="0.25">
      <c r="A269" s="18" t="s">
        <v>1100</v>
      </c>
      <c r="B269" s="32"/>
      <c r="C269" s="189"/>
      <c r="F269" s="135"/>
      <c r="G269" s="135"/>
      <c r="H269" s="21"/>
    </row>
    <row r="270" spans="1:8" x14ac:dyDescent="0.25">
      <c r="A270" s="18" t="s">
        <v>1101</v>
      </c>
      <c r="B270" s="32"/>
      <c r="C270" s="189"/>
      <c r="F270" s="135"/>
      <c r="G270" s="135"/>
      <c r="H270" s="21"/>
    </row>
    <row r="271" spans="1:8" ht="30" x14ac:dyDescent="0.25">
      <c r="A271" s="37"/>
      <c r="B271" s="37" t="s">
        <v>1102</v>
      </c>
      <c r="C271" s="185"/>
      <c r="D271" s="158" t="s">
        <v>279</v>
      </c>
      <c r="E271" s="158" t="s">
        <v>1077</v>
      </c>
      <c r="F271" s="158"/>
      <c r="G271" s="158" t="s">
        <v>792</v>
      </c>
      <c r="H271" s="37" t="s">
        <v>1078</v>
      </c>
    </row>
    <row r="272" spans="1:8" x14ac:dyDescent="0.25">
      <c r="A272" s="18" t="s">
        <v>1103</v>
      </c>
      <c r="B272" s="32" t="s">
        <v>891</v>
      </c>
      <c r="C272" s="189"/>
      <c r="D272" s="383" t="s">
        <v>250</v>
      </c>
      <c r="E272" s="390" t="s">
        <v>250</v>
      </c>
      <c r="F272" s="135"/>
      <c r="G272" s="140" t="str">
        <f>IF($D$290=0,"",IF(D272="[For Completion]","",D272/$D$290))</f>
        <v/>
      </c>
      <c r="H272" s="140" t="str">
        <f>IF($E$290=0,"",IF(E272="[For Completion]","",E272/$E$290))</f>
        <v/>
      </c>
    </row>
    <row r="273" spans="1:8" x14ac:dyDescent="0.25">
      <c r="A273" s="18" t="s">
        <v>1104</v>
      </c>
      <c r="B273" s="32" t="s">
        <v>891</v>
      </c>
      <c r="C273" s="189"/>
      <c r="D273" s="383" t="s">
        <v>250</v>
      </c>
      <c r="E273" s="390" t="s">
        <v>250</v>
      </c>
      <c r="F273" s="135"/>
      <c r="G273" s="140" t="s">
        <v>738</v>
      </c>
      <c r="H273" s="140" t="str">
        <f t="shared" ref="H273:H289" si="20">IF($E$290=0,"",IF(E273="[For Completion]","",E273/$E$290))</f>
        <v/>
      </c>
    </row>
    <row r="274" spans="1:8" x14ac:dyDescent="0.25">
      <c r="A274" s="18" t="s">
        <v>1105</v>
      </c>
      <c r="B274" s="32" t="s">
        <v>891</v>
      </c>
      <c r="C274" s="189"/>
      <c r="D274" s="383" t="s">
        <v>250</v>
      </c>
      <c r="E274" s="390" t="s">
        <v>250</v>
      </c>
      <c r="F274" s="135"/>
      <c r="G274" s="140" t="s">
        <v>738</v>
      </c>
      <c r="H274" s="140" t="str">
        <f t="shared" si="20"/>
        <v/>
      </c>
    </row>
    <row r="275" spans="1:8" x14ac:dyDescent="0.25">
      <c r="A275" s="18" t="s">
        <v>1106</v>
      </c>
      <c r="B275" s="32" t="s">
        <v>891</v>
      </c>
      <c r="C275" s="189"/>
      <c r="D275" s="383" t="s">
        <v>250</v>
      </c>
      <c r="E275" s="390" t="s">
        <v>250</v>
      </c>
      <c r="F275" s="135"/>
      <c r="G275" s="140" t="s">
        <v>738</v>
      </c>
      <c r="H275" s="140" t="str">
        <f t="shared" si="20"/>
        <v/>
      </c>
    </row>
    <row r="276" spans="1:8" x14ac:dyDescent="0.25">
      <c r="A276" s="18" t="s">
        <v>1107</v>
      </c>
      <c r="B276" s="32" t="s">
        <v>891</v>
      </c>
      <c r="C276" s="189"/>
      <c r="D276" s="383" t="s">
        <v>250</v>
      </c>
      <c r="E276" s="390" t="s">
        <v>250</v>
      </c>
      <c r="F276" s="135"/>
      <c r="G276" s="140" t="s">
        <v>738</v>
      </c>
      <c r="H276" s="140" t="str">
        <f t="shared" si="20"/>
        <v/>
      </c>
    </row>
    <row r="277" spans="1:8" x14ac:dyDescent="0.25">
      <c r="A277" s="18" t="s">
        <v>1108</v>
      </c>
      <c r="B277" s="32" t="s">
        <v>891</v>
      </c>
      <c r="C277" s="189"/>
      <c r="D277" s="383" t="s">
        <v>250</v>
      </c>
      <c r="E277" s="390" t="s">
        <v>250</v>
      </c>
      <c r="F277" s="135"/>
      <c r="G277" s="140" t="s">
        <v>738</v>
      </c>
      <c r="H277" s="140" t="str">
        <f t="shared" si="20"/>
        <v/>
      </c>
    </row>
    <row r="278" spans="1:8" x14ac:dyDescent="0.25">
      <c r="A278" s="18" t="s">
        <v>1109</v>
      </c>
      <c r="B278" s="32" t="s">
        <v>891</v>
      </c>
      <c r="C278" s="189"/>
      <c r="D278" s="383" t="s">
        <v>250</v>
      </c>
      <c r="E278" s="390" t="s">
        <v>250</v>
      </c>
      <c r="F278" s="135"/>
      <c r="G278" s="140" t="s">
        <v>738</v>
      </c>
      <c r="H278" s="140" t="str">
        <f t="shared" si="20"/>
        <v/>
      </c>
    </row>
    <row r="279" spans="1:8" x14ac:dyDescent="0.25">
      <c r="A279" s="18" t="s">
        <v>1110</v>
      </c>
      <c r="B279" s="32" t="s">
        <v>891</v>
      </c>
      <c r="C279" s="189"/>
      <c r="D279" s="383" t="s">
        <v>250</v>
      </c>
      <c r="E279" s="390" t="s">
        <v>250</v>
      </c>
      <c r="F279" s="135"/>
      <c r="G279" s="140" t="s">
        <v>738</v>
      </c>
      <c r="H279" s="140" t="str">
        <f t="shared" si="20"/>
        <v/>
      </c>
    </row>
    <row r="280" spans="1:8" x14ac:dyDescent="0.25">
      <c r="A280" s="18" t="s">
        <v>1111</v>
      </c>
      <c r="B280" s="32" t="s">
        <v>891</v>
      </c>
      <c r="C280" s="189"/>
      <c r="D280" s="383" t="s">
        <v>250</v>
      </c>
      <c r="E280" s="390" t="s">
        <v>250</v>
      </c>
      <c r="F280" s="135"/>
      <c r="G280" s="140" t="s">
        <v>738</v>
      </c>
      <c r="H280" s="140" t="str">
        <f t="shared" si="20"/>
        <v/>
      </c>
    </row>
    <row r="281" spans="1:8" x14ac:dyDescent="0.25">
      <c r="A281" s="18" t="s">
        <v>1112</v>
      </c>
      <c r="B281" s="32" t="s">
        <v>891</v>
      </c>
      <c r="C281" s="189"/>
      <c r="D281" s="383" t="s">
        <v>250</v>
      </c>
      <c r="E281" s="390" t="s">
        <v>250</v>
      </c>
      <c r="F281" s="135"/>
      <c r="G281" s="140" t="s">
        <v>738</v>
      </c>
      <c r="H281" s="140" t="str">
        <f t="shared" si="20"/>
        <v/>
      </c>
    </row>
    <row r="282" spans="1:8" x14ac:dyDescent="0.25">
      <c r="A282" s="18" t="s">
        <v>1113</v>
      </c>
      <c r="B282" s="32" t="s">
        <v>891</v>
      </c>
      <c r="C282" s="189"/>
      <c r="D282" s="383" t="s">
        <v>250</v>
      </c>
      <c r="E282" s="390" t="s">
        <v>250</v>
      </c>
      <c r="F282" s="135"/>
      <c r="G282" s="140" t="s">
        <v>738</v>
      </c>
      <c r="H282" s="140" t="str">
        <f t="shared" si="20"/>
        <v/>
      </c>
    </row>
    <row r="283" spans="1:8" x14ac:dyDescent="0.25">
      <c r="A283" s="18" t="s">
        <v>1114</v>
      </c>
      <c r="B283" s="32" t="s">
        <v>891</v>
      </c>
      <c r="C283" s="189"/>
      <c r="D283" s="383" t="s">
        <v>250</v>
      </c>
      <c r="E283" s="390" t="s">
        <v>250</v>
      </c>
      <c r="F283" s="135"/>
      <c r="G283" s="140" t="s">
        <v>738</v>
      </c>
      <c r="H283" s="140" t="str">
        <f t="shared" si="20"/>
        <v/>
      </c>
    </row>
    <row r="284" spans="1:8" x14ac:dyDescent="0.25">
      <c r="A284" s="18" t="s">
        <v>1115</v>
      </c>
      <c r="B284" s="32" t="s">
        <v>891</v>
      </c>
      <c r="C284" s="189"/>
      <c r="D284" s="383" t="s">
        <v>250</v>
      </c>
      <c r="E284" s="390" t="s">
        <v>250</v>
      </c>
      <c r="F284" s="135"/>
      <c r="G284" s="140" t="s">
        <v>738</v>
      </c>
      <c r="H284" s="140" t="str">
        <f t="shared" si="20"/>
        <v/>
      </c>
    </row>
    <row r="285" spans="1:8" x14ac:dyDescent="0.25">
      <c r="A285" s="18" t="s">
        <v>1116</v>
      </c>
      <c r="B285" s="32" t="s">
        <v>891</v>
      </c>
      <c r="C285" s="189"/>
      <c r="D285" s="383" t="s">
        <v>250</v>
      </c>
      <c r="E285" s="390" t="s">
        <v>250</v>
      </c>
      <c r="F285" s="135"/>
      <c r="G285" s="140" t="s">
        <v>738</v>
      </c>
      <c r="H285" s="140" t="str">
        <f t="shared" si="20"/>
        <v/>
      </c>
    </row>
    <row r="286" spans="1:8" x14ac:dyDescent="0.25">
      <c r="A286" s="18" t="s">
        <v>1117</v>
      </c>
      <c r="B286" s="32" t="s">
        <v>891</v>
      </c>
      <c r="C286" s="189"/>
      <c r="D286" s="383" t="s">
        <v>250</v>
      </c>
      <c r="E286" s="390" t="s">
        <v>250</v>
      </c>
      <c r="F286" s="135"/>
      <c r="G286" s="140" t="s">
        <v>738</v>
      </c>
      <c r="H286" s="140" t="str">
        <f t="shared" si="20"/>
        <v/>
      </c>
    </row>
    <row r="287" spans="1:8" x14ac:dyDescent="0.25">
      <c r="A287" s="18" t="s">
        <v>1118</v>
      </c>
      <c r="B287" s="32" t="s">
        <v>891</v>
      </c>
      <c r="C287" s="189"/>
      <c r="D287" s="383" t="s">
        <v>250</v>
      </c>
      <c r="E287" s="390" t="s">
        <v>250</v>
      </c>
      <c r="F287" s="135"/>
      <c r="G287" s="140" t="s">
        <v>738</v>
      </c>
      <c r="H287" s="140" t="str">
        <f t="shared" si="20"/>
        <v/>
      </c>
    </row>
    <row r="288" spans="1:8" x14ac:dyDescent="0.25">
      <c r="A288" s="18" t="s">
        <v>1119</v>
      </c>
      <c r="B288" s="32" t="s">
        <v>891</v>
      </c>
      <c r="C288" s="189"/>
      <c r="D288" s="383" t="s">
        <v>250</v>
      </c>
      <c r="E288" s="390" t="s">
        <v>250</v>
      </c>
      <c r="F288" s="135"/>
      <c r="G288" s="140" t="s">
        <v>738</v>
      </c>
      <c r="H288" s="140" t="str">
        <f t="shared" si="20"/>
        <v/>
      </c>
    </row>
    <row r="289" spans="1:8" x14ac:dyDescent="0.25">
      <c r="A289" s="18" t="s">
        <v>1120</v>
      </c>
      <c r="B289" s="32" t="s">
        <v>1097</v>
      </c>
      <c r="C289" s="189"/>
      <c r="D289" s="383" t="s">
        <v>250</v>
      </c>
      <c r="E289" s="390" t="s">
        <v>250</v>
      </c>
      <c r="F289" s="135"/>
      <c r="G289" s="140" t="s">
        <v>738</v>
      </c>
      <c r="H289" s="140" t="str">
        <f t="shared" si="20"/>
        <v/>
      </c>
    </row>
    <row r="290" spans="1:8" x14ac:dyDescent="0.25">
      <c r="A290" s="18" t="s">
        <v>1121</v>
      </c>
      <c r="B290" s="32" t="s">
        <v>315</v>
      </c>
      <c r="C290" s="189"/>
      <c r="D290" s="383">
        <f>SUM(D272:D289)</f>
        <v>0</v>
      </c>
      <c r="E290" s="390">
        <f>SUM(E272:E289)</f>
        <v>0</v>
      </c>
      <c r="F290" s="135"/>
      <c r="G290" s="145">
        <f>SUM(G272:G289)</f>
        <v>0</v>
      </c>
      <c r="H290" s="145">
        <f>SUM(H272:H289)</f>
        <v>0</v>
      </c>
    </row>
    <row r="291" spans="1:8" x14ac:dyDescent="0.25">
      <c r="A291" s="18" t="s">
        <v>1122</v>
      </c>
      <c r="B291" s="32"/>
      <c r="C291" s="189"/>
      <c r="F291" s="135"/>
      <c r="G291" s="135"/>
      <c r="H291" s="21"/>
    </row>
    <row r="292" spans="1:8" x14ac:dyDescent="0.25">
      <c r="A292" s="18" t="s">
        <v>1123</v>
      </c>
      <c r="B292" s="32"/>
      <c r="C292" s="189"/>
      <c r="F292" s="135"/>
      <c r="G292" s="135"/>
      <c r="H292" s="21"/>
    </row>
    <row r="293" spans="1:8" x14ac:dyDescent="0.25">
      <c r="A293" s="18" t="s">
        <v>1124</v>
      </c>
      <c r="B293" s="32"/>
      <c r="C293" s="189"/>
      <c r="F293" s="135"/>
      <c r="G293" s="135"/>
      <c r="H293" s="21"/>
    </row>
    <row r="294" spans="1:8" x14ac:dyDescent="0.25">
      <c r="A294" s="37"/>
      <c r="B294" s="37" t="s">
        <v>1125</v>
      </c>
      <c r="C294" s="185"/>
      <c r="D294" s="158" t="s">
        <v>279</v>
      </c>
      <c r="E294" s="158" t="s">
        <v>1077</v>
      </c>
      <c r="F294" s="158"/>
      <c r="G294" s="158" t="s">
        <v>792</v>
      </c>
      <c r="H294" s="37" t="s">
        <v>1078</v>
      </c>
    </row>
    <row r="295" spans="1:8" x14ac:dyDescent="0.25">
      <c r="A295" s="18" t="s">
        <v>1126</v>
      </c>
      <c r="B295" s="32" t="s">
        <v>1127</v>
      </c>
      <c r="C295" s="189"/>
      <c r="D295" s="383" t="s">
        <v>250</v>
      </c>
      <c r="E295" s="390" t="s">
        <v>250</v>
      </c>
      <c r="F295" s="135"/>
      <c r="G295" s="140" t="str">
        <f>IF($D$308=0,"",IF(D295="[For Completion]","",D295/$D$308))</f>
        <v/>
      </c>
      <c r="H295" s="140" t="str">
        <f>IF($E$308=0,"",IF(E295="[For Completion]","",E295/$E$308))</f>
        <v/>
      </c>
    </row>
    <row r="296" spans="1:8" x14ac:dyDescent="0.25">
      <c r="A296" s="18" t="s">
        <v>1128</v>
      </c>
      <c r="B296" s="32" t="s">
        <v>1129</v>
      </c>
      <c r="C296" s="189"/>
      <c r="D296" s="383" t="s">
        <v>250</v>
      </c>
      <c r="E296" s="390" t="s">
        <v>250</v>
      </c>
      <c r="F296" s="135"/>
      <c r="G296" s="140" t="str">
        <f t="shared" ref="G296:G306" si="21">IF($D$308=0,"",IF(D296="[For Completion]","",D296/$D$308))</f>
        <v/>
      </c>
      <c r="H296" s="140" t="str">
        <f t="shared" ref="H296:H307" si="22">IF($E$308=0,"",IF(E296="[For Completion]","",E296/$E$308))</f>
        <v/>
      </c>
    </row>
    <row r="297" spans="1:8" x14ac:dyDescent="0.25">
      <c r="A297" s="18" t="s">
        <v>1130</v>
      </c>
      <c r="B297" s="32" t="s">
        <v>1131</v>
      </c>
      <c r="C297" s="189"/>
      <c r="D297" s="383" t="s">
        <v>250</v>
      </c>
      <c r="E297" s="390" t="s">
        <v>250</v>
      </c>
      <c r="F297" s="135"/>
      <c r="G297" s="140" t="str">
        <f t="shared" si="21"/>
        <v/>
      </c>
      <c r="H297" s="140" t="str">
        <f t="shared" si="22"/>
        <v/>
      </c>
    </row>
    <row r="298" spans="1:8" x14ac:dyDescent="0.25">
      <c r="A298" s="18" t="s">
        <v>1132</v>
      </c>
      <c r="B298" s="32" t="s">
        <v>1133</v>
      </c>
      <c r="C298" s="189"/>
      <c r="D298" s="383" t="s">
        <v>250</v>
      </c>
      <c r="E298" s="390" t="s">
        <v>250</v>
      </c>
      <c r="F298" s="135"/>
      <c r="G298" s="140" t="str">
        <f t="shared" si="21"/>
        <v/>
      </c>
      <c r="H298" s="140" t="str">
        <f t="shared" si="22"/>
        <v/>
      </c>
    </row>
    <row r="299" spans="1:8" x14ac:dyDescent="0.25">
      <c r="A299" s="18" t="s">
        <v>1134</v>
      </c>
      <c r="B299" s="32" t="s">
        <v>1135</v>
      </c>
      <c r="C299" s="189"/>
      <c r="D299" s="383" t="s">
        <v>250</v>
      </c>
      <c r="E299" s="390" t="s">
        <v>250</v>
      </c>
      <c r="F299" s="135"/>
      <c r="G299" s="140" t="str">
        <f t="shared" si="21"/>
        <v/>
      </c>
      <c r="H299" s="140" t="str">
        <f t="shared" si="22"/>
        <v/>
      </c>
    </row>
    <row r="300" spans="1:8" x14ac:dyDescent="0.25">
      <c r="A300" s="18" t="s">
        <v>1136</v>
      </c>
      <c r="B300" s="32" t="s">
        <v>1137</v>
      </c>
      <c r="C300" s="189"/>
      <c r="D300" s="383" t="s">
        <v>250</v>
      </c>
      <c r="E300" s="390" t="s">
        <v>250</v>
      </c>
      <c r="F300" s="135"/>
      <c r="G300" s="140" t="str">
        <f t="shared" si="21"/>
        <v/>
      </c>
      <c r="H300" s="140" t="str">
        <f t="shared" si="22"/>
        <v/>
      </c>
    </row>
    <row r="301" spans="1:8" x14ac:dyDescent="0.25">
      <c r="A301" s="18" t="s">
        <v>1138</v>
      </c>
      <c r="B301" s="32" t="s">
        <v>1139</v>
      </c>
      <c r="C301" s="189"/>
      <c r="D301" s="383" t="s">
        <v>250</v>
      </c>
      <c r="E301" s="390" t="s">
        <v>250</v>
      </c>
      <c r="F301" s="135"/>
      <c r="G301" s="140" t="str">
        <f t="shared" si="21"/>
        <v/>
      </c>
      <c r="H301" s="140" t="str">
        <f t="shared" si="22"/>
        <v/>
      </c>
    </row>
    <row r="302" spans="1:8" x14ac:dyDescent="0.25">
      <c r="A302" s="18" t="s">
        <v>1140</v>
      </c>
      <c r="B302" s="32" t="s">
        <v>1141</v>
      </c>
      <c r="C302" s="189"/>
      <c r="D302" s="383" t="s">
        <v>250</v>
      </c>
      <c r="E302" s="390" t="s">
        <v>250</v>
      </c>
      <c r="F302" s="135"/>
      <c r="G302" s="140" t="str">
        <f t="shared" si="21"/>
        <v/>
      </c>
      <c r="H302" s="140" t="str">
        <f t="shared" si="22"/>
        <v/>
      </c>
    </row>
    <row r="303" spans="1:8" x14ac:dyDescent="0.25">
      <c r="A303" s="18" t="s">
        <v>1142</v>
      </c>
      <c r="B303" s="32" t="s">
        <v>1143</v>
      </c>
      <c r="C303" s="189"/>
      <c r="D303" s="383" t="s">
        <v>250</v>
      </c>
      <c r="E303" s="390" t="s">
        <v>250</v>
      </c>
      <c r="F303" s="135"/>
      <c r="G303" s="140" t="str">
        <f t="shared" si="21"/>
        <v/>
      </c>
      <c r="H303" s="140" t="str">
        <f t="shared" si="22"/>
        <v/>
      </c>
    </row>
    <row r="304" spans="1:8" x14ac:dyDescent="0.25">
      <c r="A304" s="18" t="s">
        <v>1144</v>
      </c>
      <c r="B304" s="18" t="s">
        <v>1145</v>
      </c>
      <c r="D304" s="383" t="s">
        <v>250</v>
      </c>
      <c r="E304" s="390" t="s">
        <v>250</v>
      </c>
      <c r="F304" s="69"/>
      <c r="G304" s="140" t="str">
        <f t="shared" si="21"/>
        <v/>
      </c>
      <c r="H304" s="140" t="str">
        <f t="shared" si="22"/>
        <v/>
      </c>
    </row>
    <row r="305" spans="1:8" x14ac:dyDescent="0.25">
      <c r="A305" s="18" t="s">
        <v>1146</v>
      </c>
      <c r="B305" s="18" t="s">
        <v>1147</v>
      </c>
      <c r="D305" s="383" t="s">
        <v>250</v>
      </c>
      <c r="E305" s="390" t="s">
        <v>250</v>
      </c>
      <c r="F305" s="69"/>
      <c r="G305" s="140" t="str">
        <f t="shared" si="21"/>
        <v/>
      </c>
      <c r="H305" s="140" t="str">
        <f t="shared" si="22"/>
        <v/>
      </c>
    </row>
    <row r="306" spans="1:8" x14ac:dyDescent="0.25">
      <c r="A306" s="18" t="s">
        <v>1148</v>
      </c>
      <c r="B306" s="32" t="s">
        <v>1149</v>
      </c>
      <c r="C306" s="189"/>
      <c r="D306" s="383" t="s">
        <v>250</v>
      </c>
      <c r="E306" s="390" t="s">
        <v>250</v>
      </c>
      <c r="F306" s="135"/>
      <c r="G306" s="140" t="str">
        <f t="shared" si="21"/>
        <v/>
      </c>
      <c r="H306" s="140" t="str">
        <f t="shared" si="22"/>
        <v/>
      </c>
    </row>
    <row r="307" spans="1:8" x14ac:dyDescent="0.25">
      <c r="A307" s="18" t="s">
        <v>1150</v>
      </c>
      <c r="B307" s="18" t="s">
        <v>1097</v>
      </c>
      <c r="D307" s="383" t="s">
        <v>250</v>
      </c>
      <c r="E307" s="390" t="s">
        <v>250</v>
      </c>
      <c r="F307" s="69"/>
      <c r="G307" s="140" t="str">
        <f>IF($D$308=0,"",IF(D307="[For Completion]","",D307/$D$308))</f>
        <v/>
      </c>
      <c r="H307" s="140" t="str">
        <f t="shared" si="22"/>
        <v/>
      </c>
    </row>
    <row r="308" spans="1:8" x14ac:dyDescent="0.25">
      <c r="A308" s="18" t="s">
        <v>1151</v>
      </c>
      <c r="B308" s="32" t="s">
        <v>315</v>
      </c>
      <c r="C308" s="189"/>
      <c r="D308" s="383">
        <f>SUM(D295:D307)</f>
        <v>0</v>
      </c>
      <c r="E308" s="390">
        <f>SUM(E295:E307)</f>
        <v>0</v>
      </c>
      <c r="F308" s="135"/>
      <c r="G308" s="145">
        <f>SUM(G295:G307)</f>
        <v>0</v>
      </c>
      <c r="H308" s="145">
        <f>SUM(H295:H307)</f>
        <v>0</v>
      </c>
    </row>
    <row r="309" spans="1:8" x14ac:dyDescent="0.25">
      <c r="A309" s="18" t="s">
        <v>1152</v>
      </c>
      <c r="B309" s="32"/>
      <c r="C309" s="189"/>
      <c r="D309" s="139"/>
      <c r="F309" s="135"/>
      <c r="G309" s="145"/>
      <c r="H309" s="81"/>
    </row>
    <row r="310" spans="1:8" x14ac:dyDescent="0.25">
      <c r="A310" s="18" t="s">
        <v>1153</v>
      </c>
      <c r="B310" s="32"/>
      <c r="C310" s="189"/>
      <c r="D310" s="139"/>
      <c r="F310" s="135"/>
      <c r="G310" s="145"/>
      <c r="H310" s="81"/>
    </row>
    <row r="311" spans="1:8" x14ac:dyDescent="0.25">
      <c r="A311" s="18" t="s">
        <v>1154</v>
      </c>
      <c r="B311" s="69"/>
      <c r="C311" s="198"/>
      <c r="D311" s="69"/>
      <c r="E311" s="69"/>
      <c r="F311" s="69"/>
      <c r="G311" s="69"/>
      <c r="H311" s="69"/>
    </row>
    <row r="312" spans="1:8" x14ac:dyDescent="0.25">
      <c r="A312" s="18" t="s">
        <v>1155</v>
      </c>
      <c r="B312" s="69"/>
      <c r="C312" s="198"/>
      <c r="D312" s="69"/>
      <c r="E312" s="69"/>
      <c r="F312" s="69"/>
      <c r="G312" s="69"/>
      <c r="H312" s="69"/>
    </row>
    <row r="313" spans="1:8" x14ac:dyDescent="0.25">
      <c r="A313" s="18" t="s">
        <v>1156</v>
      </c>
      <c r="B313" s="32"/>
      <c r="C313" s="189"/>
      <c r="D313" s="139"/>
      <c r="F313" s="135"/>
      <c r="G313" s="145"/>
      <c r="H313" s="81"/>
    </row>
    <row r="314" spans="1:8" x14ac:dyDescent="0.25">
      <c r="A314" s="18" t="s">
        <v>1157</v>
      </c>
      <c r="B314" s="32"/>
      <c r="C314" s="189"/>
      <c r="D314" s="139"/>
      <c r="F314" s="135"/>
      <c r="G314" s="145"/>
      <c r="H314" s="81"/>
    </row>
    <row r="315" spans="1:8" x14ac:dyDescent="0.25">
      <c r="A315" s="18" t="s">
        <v>1158</v>
      </c>
      <c r="B315" s="32"/>
      <c r="C315" s="189"/>
      <c r="D315" s="139"/>
      <c r="F315" s="135"/>
      <c r="G315" s="145"/>
      <c r="H315" s="81"/>
    </row>
    <row r="316" spans="1:8" x14ac:dyDescent="0.25">
      <c r="A316" s="18" t="s">
        <v>1159</v>
      </c>
      <c r="B316" s="32"/>
      <c r="C316" s="189"/>
      <c r="D316" s="139"/>
      <c r="F316" s="135"/>
      <c r="G316" s="145"/>
      <c r="H316" s="81"/>
    </row>
    <row r="317" spans="1:8" x14ac:dyDescent="0.25">
      <c r="A317" s="18" t="s">
        <v>1160</v>
      </c>
      <c r="B317" s="32"/>
      <c r="C317" s="189"/>
      <c r="F317" s="135"/>
      <c r="G317" s="135"/>
      <c r="H317" s="21"/>
    </row>
    <row r="318" spans="1:8" x14ac:dyDescent="0.25">
      <c r="A318" s="18" t="s">
        <v>1161</v>
      </c>
      <c r="B318" s="32"/>
      <c r="C318" s="189"/>
      <c r="F318" s="135"/>
      <c r="G318" s="135"/>
      <c r="H318" s="21"/>
    </row>
    <row r="319" spans="1:8" x14ac:dyDescent="0.25">
      <c r="A319" s="37"/>
      <c r="B319" s="37" t="s">
        <v>1162</v>
      </c>
      <c r="C319" s="185"/>
      <c r="D319" s="158" t="s">
        <v>279</v>
      </c>
      <c r="E319" s="158" t="s">
        <v>1077</v>
      </c>
      <c r="F319" s="158"/>
      <c r="G319" s="158" t="s">
        <v>792</v>
      </c>
      <c r="H319" s="37" t="s">
        <v>1078</v>
      </c>
    </row>
    <row r="320" spans="1:8" x14ac:dyDescent="0.25">
      <c r="A320" s="18" t="s">
        <v>1163</v>
      </c>
      <c r="B320" s="32" t="s">
        <v>1164</v>
      </c>
      <c r="C320" s="189"/>
      <c r="D320" s="383" t="s">
        <v>250</v>
      </c>
      <c r="E320" s="390" t="s">
        <v>250</v>
      </c>
      <c r="F320" s="135"/>
      <c r="G320" s="140" t="str">
        <f>IF($D$327=0,"",IF(D320="[For Completion]","",D320/$D$327))</f>
        <v/>
      </c>
      <c r="H320" s="140" t="str">
        <f>IF($E$327=0,"",IF(E320="[For Completion]","",E320/$E$327))</f>
        <v/>
      </c>
    </row>
    <row r="321" spans="1:8" x14ac:dyDescent="0.25">
      <c r="A321" s="18" t="s">
        <v>1165</v>
      </c>
      <c r="B321" s="94" t="s">
        <v>1166</v>
      </c>
      <c r="C321" s="199"/>
      <c r="D321" s="383" t="s">
        <v>250</v>
      </c>
      <c r="E321" s="390" t="s">
        <v>250</v>
      </c>
      <c r="F321" s="135"/>
      <c r="G321" s="140" t="str">
        <f t="shared" ref="G321:G325" si="23">IF($D$327=0,"",IF(D321="[For Completion]","",D321/$D$327))</f>
        <v/>
      </c>
      <c r="H321" s="140" t="str">
        <f t="shared" ref="H321:H325" si="24">IF($E$327=0,"",IF(E321="[For Completion]","",E321/$E$327))</f>
        <v/>
      </c>
    </row>
    <row r="322" spans="1:8" x14ac:dyDescent="0.25">
      <c r="A322" s="18" t="s">
        <v>1167</v>
      </c>
      <c r="B322" s="32" t="s">
        <v>1168</v>
      </c>
      <c r="C322" s="189"/>
      <c r="D322" s="383" t="s">
        <v>250</v>
      </c>
      <c r="E322" s="390" t="s">
        <v>250</v>
      </c>
      <c r="F322" s="135"/>
      <c r="G322" s="140" t="str">
        <f t="shared" si="23"/>
        <v/>
      </c>
      <c r="H322" s="140" t="str">
        <f t="shared" si="24"/>
        <v/>
      </c>
    </row>
    <row r="323" spans="1:8" x14ac:dyDescent="0.25">
      <c r="A323" s="18" t="s">
        <v>1169</v>
      </c>
      <c r="B323" s="32" t="s">
        <v>1170</v>
      </c>
      <c r="C323" s="189"/>
      <c r="D323" s="383" t="s">
        <v>250</v>
      </c>
      <c r="E323" s="390" t="s">
        <v>250</v>
      </c>
      <c r="F323" s="135"/>
      <c r="G323" s="140" t="str">
        <f t="shared" si="23"/>
        <v/>
      </c>
      <c r="H323" s="140" t="str">
        <f t="shared" si="24"/>
        <v/>
      </c>
    </row>
    <row r="324" spans="1:8" x14ac:dyDescent="0.25">
      <c r="A324" s="18" t="s">
        <v>1171</v>
      </c>
      <c r="B324" s="32" t="s">
        <v>1172</v>
      </c>
      <c r="C324" s="189"/>
      <c r="D324" s="383" t="s">
        <v>250</v>
      </c>
      <c r="E324" s="390" t="s">
        <v>250</v>
      </c>
      <c r="F324" s="135"/>
      <c r="G324" s="140" t="str">
        <f t="shared" si="23"/>
        <v/>
      </c>
      <c r="H324" s="140" t="str">
        <f t="shared" si="24"/>
        <v/>
      </c>
    </row>
    <row r="325" spans="1:8" x14ac:dyDescent="0.25">
      <c r="A325" s="18" t="s">
        <v>1173</v>
      </c>
      <c r="B325" s="32" t="s">
        <v>1174</v>
      </c>
      <c r="C325" s="189"/>
      <c r="D325" s="383" t="s">
        <v>250</v>
      </c>
      <c r="E325" s="390" t="s">
        <v>250</v>
      </c>
      <c r="F325" s="135"/>
      <c r="G325" s="140" t="str">
        <f t="shared" si="23"/>
        <v/>
      </c>
      <c r="H325" s="140" t="str">
        <f t="shared" si="24"/>
        <v/>
      </c>
    </row>
    <row r="326" spans="1:8" x14ac:dyDescent="0.25">
      <c r="A326" s="18" t="s">
        <v>1175</v>
      </c>
      <c r="B326" s="32" t="s">
        <v>657</v>
      </c>
      <c r="C326" s="189"/>
      <c r="D326" s="383" t="s">
        <v>250</v>
      </c>
      <c r="E326" s="390" t="s">
        <v>250</v>
      </c>
      <c r="F326" s="135"/>
      <c r="G326" s="140" t="str">
        <f>IF($D$327=0,"",IF(D326="[For Completion]","",D326/$D$327))</f>
        <v/>
      </c>
      <c r="H326" s="140" t="str">
        <f>IF($E$327=0,"",IF(E326="[For Completion]","",E326/$E$327))</f>
        <v/>
      </c>
    </row>
    <row r="327" spans="1:8" x14ac:dyDescent="0.25">
      <c r="A327" s="18" t="s">
        <v>1176</v>
      </c>
      <c r="B327" s="32" t="s">
        <v>315</v>
      </c>
      <c r="C327" s="189"/>
      <c r="D327" s="383">
        <f>SUM(D320:D326)</f>
        <v>0</v>
      </c>
      <c r="E327" s="390">
        <f>SUM(E320:E326)</f>
        <v>0</v>
      </c>
      <c r="F327" s="135"/>
      <c r="G327" s="145">
        <f>SUM(G320:G326)</f>
        <v>0</v>
      </c>
      <c r="H327" s="145">
        <f>SUM(H320:H326)</f>
        <v>0</v>
      </c>
    </row>
    <row r="328" spans="1:8" x14ac:dyDescent="0.25">
      <c r="A328" s="18" t="s">
        <v>1177</v>
      </c>
      <c r="B328" s="32"/>
      <c r="C328" s="189"/>
      <c r="F328" s="135"/>
      <c r="G328" s="135"/>
      <c r="H328" s="21"/>
    </row>
    <row r="329" spans="1:8" x14ac:dyDescent="0.25">
      <c r="A329" s="37"/>
      <c r="B329" s="37" t="s">
        <v>1178</v>
      </c>
      <c r="C329" s="185"/>
      <c r="D329" s="158" t="s">
        <v>279</v>
      </c>
      <c r="E329" s="158" t="s">
        <v>1077</v>
      </c>
      <c r="F329" s="158"/>
      <c r="G329" s="158" t="s">
        <v>792</v>
      </c>
      <c r="H329" s="37" t="s">
        <v>1078</v>
      </c>
    </row>
    <row r="330" spans="1:8" x14ac:dyDescent="0.25">
      <c r="A330" s="18" t="s">
        <v>1179</v>
      </c>
      <c r="B330" s="32" t="s">
        <v>1180</v>
      </c>
      <c r="C330" s="189"/>
      <c r="D330" s="383" t="s">
        <v>250</v>
      </c>
      <c r="E330" s="390" t="s">
        <v>250</v>
      </c>
      <c r="F330" s="135"/>
      <c r="G330" s="140" t="str">
        <f>IF($D$334=0,"",IF(D330="[For Completion]","",D330/$D$334))</f>
        <v/>
      </c>
      <c r="H330" s="140" t="str">
        <f>IF($E$334=0,"",IF(E330="[For Completion]","",E330/$E$334))</f>
        <v/>
      </c>
    </row>
    <row r="331" spans="1:8" x14ac:dyDescent="0.25">
      <c r="A331" s="18" t="s">
        <v>1181</v>
      </c>
      <c r="B331" s="94" t="s">
        <v>1182</v>
      </c>
      <c r="C331" s="199"/>
      <c r="D331" s="383" t="s">
        <v>250</v>
      </c>
      <c r="E331" s="390" t="s">
        <v>250</v>
      </c>
      <c r="F331" s="135"/>
      <c r="G331" s="140" t="str">
        <f t="shared" ref="G331:G333" si="25">IF($D$334=0,"",IF(D331="[For Completion]","",D331/$D$334))</f>
        <v/>
      </c>
      <c r="H331" s="140" t="str">
        <f t="shared" ref="H331:H333" si="26">IF($E$334=0,"",IF(E331="[For Completion]","",E331/$E$334))</f>
        <v/>
      </c>
    </row>
    <row r="332" spans="1:8" x14ac:dyDescent="0.25">
      <c r="A332" s="18" t="s">
        <v>1183</v>
      </c>
      <c r="B332" s="32" t="s">
        <v>657</v>
      </c>
      <c r="C332" s="189"/>
      <c r="D332" s="383" t="s">
        <v>250</v>
      </c>
      <c r="E332" s="390" t="s">
        <v>250</v>
      </c>
      <c r="F332" s="135"/>
      <c r="G332" s="140" t="str">
        <f t="shared" si="25"/>
        <v/>
      </c>
      <c r="H332" s="140" t="str">
        <f t="shared" si="26"/>
        <v/>
      </c>
    </row>
    <row r="333" spans="1:8" x14ac:dyDescent="0.25">
      <c r="A333" s="18" t="s">
        <v>1184</v>
      </c>
      <c r="B333" s="18" t="s">
        <v>1097</v>
      </c>
      <c r="D333" s="383" t="s">
        <v>250</v>
      </c>
      <c r="E333" s="390" t="s">
        <v>250</v>
      </c>
      <c r="F333" s="135"/>
      <c r="G333" s="140" t="str">
        <f t="shared" si="25"/>
        <v/>
      </c>
      <c r="H333" s="140" t="str">
        <f t="shared" si="26"/>
        <v/>
      </c>
    </row>
    <row r="334" spans="1:8" x14ac:dyDescent="0.25">
      <c r="A334" s="18" t="s">
        <v>1185</v>
      </c>
      <c r="B334" s="32" t="s">
        <v>315</v>
      </c>
      <c r="C334" s="189"/>
      <c r="D334" s="383">
        <f>SUM(D330:D333)</f>
        <v>0</v>
      </c>
      <c r="E334" s="390">
        <f>SUM(E330:E333)</f>
        <v>0</v>
      </c>
      <c r="F334" s="135"/>
      <c r="G334" s="145">
        <f>SUM(G330:G333)</f>
        <v>0</v>
      </c>
      <c r="H334" s="145">
        <f>SUM(H330:H333)</f>
        <v>0</v>
      </c>
    </row>
    <row r="335" spans="1:8" x14ac:dyDescent="0.25">
      <c r="A335" s="18" t="s">
        <v>1186</v>
      </c>
      <c r="B335" s="32"/>
      <c r="C335" s="189"/>
      <c r="F335" s="135"/>
      <c r="G335" s="135"/>
      <c r="H335" s="21"/>
    </row>
    <row r="336" spans="1:8" ht="30" x14ac:dyDescent="0.25">
      <c r="A336" s="37"/>
      <c r="B336" s="37" t="s">
        <v>1449</v>
      </c>
      <c r="C336" s="185"/>
      <c r="D336" s="158" t="s">
        <v>1187</v>
      </c>
      <c r="E336" s="158" t="s">
        <v>1188</v>
      </c>
      <c r="F336" s="158"/>
      <c r="G336" s="158" t="s">
        <v>1189</v>
      </c>
      <c r="H336" s="37"/>
    </row>
    <row r="337" spans="1:8" x14ac:dyDescent="0.25">
      <c r="A337" s="18" t="s">
        <v>1190</v>
      </c>
      <c r="B337" s="32" t="s">
        <v>1164</v>
      </c>
      <c r="C337" s="189"/>
      <c r="D337" s="389" t="s">
        <v>250</v>
      </c>
      <c r="E337" s="391" t="s">
        <v>250</v>
      </c>
      <c r="F337" s="130"/>
      <c r="G337" s="312" t="s">
        <v>250</v>
      </c>
      <c r="H337" s="46" t="s">
        <v>738</v>
      </c>
    </row>
    <row r="338" spans="1:8" x14ac:dyDescent="0.25">
      <c r="A338" s="18" t="s">
        <v>1191</v>
      </c>
      <c r="B338" s="32" t="s">
        <v>1166</v>
      </c>
      <c r="C338" s="189"/>
      <c r="D338" s="389" t="s">
        <v>250</v>
      </c>
      <c r="E338" s="391" t="s">
        <v>250</v>
      </c>
      <c r="F338" s="130"/>
      <c r="G338" s="312" t="s">
        <v>250</v>
      </c>
      <c r="H338" s="46" t="s">
        <v>738</v>
      </c>
    </row>
    <row r="339" spans="1:8" x14ac:dyDescent="0.25">
      <c r="A339" s="18" t="s">
        <v>1192</v>
      </c>
      <c r="B339" s="32" t="s">
        <v>1168</v>
      </c>
      <c r="C339" s="189"/>
      <c r="D339" s="389" t="s">
        <v>250</v>
      </c>
      <c r="E339" s="391" t="s">
        <v>250</v>
      </c>
      <c r="F339" s="130"/>
      <c r="G339" s="312" t="s">
        <v>250</v>
      </c>
      <c r="H339" s="46" t="s">
        <v>738</v>
      </c>
    </row>
    <row r="340" spans="1:8" x14ac:dyDescent="0.25">
      <c r="A340" s="18" t="s">
        <v>1193</v>
      </c>
      <c r="B340" s="32" t="s">
        <v>1170</v>
      </c>
      <c r="C340" s="189"/>
      <c r="D340" s="389" t="s">
        <v>250</v>
      </c>
      <c r="E340" s="391" t="s">
        <v>250</v>
      </c>
      <c r="F340" s="130"/>
      <c r="G340" s="312" t="s">
        <v>250</v>
      </c>
      <c r="H340" s="46" t="s">
        <v>738</v>
      </c>
    </row>
    <row r="341" spans="1:8" x14ac:dyDescent="0.25">
      <c r="A341" s="18" t="s">
        <v>1194</v>
      </c>
      <c r="B341" s="32" t="s">
        <v>1172</v>
      </c>
      <c r="C341" s="189"/>
      <c r="D341" s="389" t="s">
        <v>250</v>
      </c>
      <c r="E341" s="391" t="s">
        <v>250</v>
      </c>
      <c r="F341" s="130"/>
      <c r="G341" s="312" t="s">
        <v>250</v>
      </c>
      <c r="H341" s="46" t="s">
        <v>738</v>
      </c>
    </row>
    <row r="342" spans="1:8" x14ac:dyDescent="0.25">
      <c r="A342" s="18" t="s">
        <v>1195</v>
      </c>
      <c r="B342" s="32" t="s">
        <v>1174</v>
      </c>
      <c r="C342" s="189"/>
      <c r="D342" s="389" t="s">
        <v>250</v>
      </c>
      <c r="E342" s="391" t="s">
        <v>250</v>
      </c>
      <c r="F342" s="130"/>
      <c r="G342" s="312" t="s">
        <v>250</v>
      </c>
      <c r="H342" s="46" t="s">
        <v>738</v>
      </c>
    </row>
    <row r="343" spans="1:8" x14ac:dyDescent="0.25">
      <c r="A343" s="18" t="s">
        <v>1196</v>
      </c>
      <c r="B343" s="32" t="s">
        <v>657</v>
      </c>
      <c r="C343" s="189"/>
      <c r="D343" s="389" t="s">
        <v>250</v>
      </c>
      <c r="E343" s="391" t="s">
        <v>250</v>
      </c>
      <c r="F343" s="130"/>
      <c r="G343" s="312" t="s">
        <v>250</v>
      </c>
      <c r="H343" s="46" t="s">
        <v>738</v>
      </c>
    </row>
    <row r="344" spans="1:8" x14ac:dyDescent="0.25">
      <c r="A344" s="18" t="s">
        <v>1197</v>
      </c>
      <c r="B344" s="32" t="s">
        <v>1097</v>
      </c>
      <c r="C344" s="189"/>
      <c r="D344" s="389" t="s">
        <v>250</v>
      </c>
      <c r="E344" s="391" t="s">
        <v>250</v>
      </c>
      <c r="F344" s="130"/>
      <c r="G344" s="312" t="s">
        <v>250</v>
      </c>
      <c r="H344" s="46" t="s">
        <v>738</v>
      </c>
    </row>
    <row r="345" spans="1:8" x14ac:dyDescent="0.25">
      <c r="A345" s="18" t="s">
        <v>1198</v>
      </c>
      <c r="B345" s="32" t="s">
        <v>315</v>
      </c>
      <c r="C345" s="189"/>
      <c r="D345" s="169">
        <f>SUM(D337:D344)</f>
        <v>0</v>
      </c>
      <c r="E345" s="391">
        <f>SUM(E337:E344)</f>
        <v>0</v>
      </c>
      <c r="F345" s="130"/>
      <c r="G345" s="311"/>
      <c r="H345" s="46" t="s">
        <v>738</v>
      </c>
    </row>
    <row r="346" spans="1:8" x14ac:dyDescent="0.25">
      <c r="A346" s="18" t="s">
        <v>1199</v>
      </c>
      <c r="B346" s="32" t="s">
        <v>1200</v>
      </c>
      <c r="C346" s="189"/>
      <c r="G346" s="312" t="s">
        <v>250</v>
      </c>
      <c r="H346" s="46" t="s">
        <v>738</v>
      </c>
    </row>
    <row r="347" spans="1:8" x14ac:dyDescent="0.25">
      <c r="A347" s="18" t="s">
        <v>1201</v>
      </c>
      <c r="B347" s="32"/>
      <c r="C347" s="189"/>
      <c r="D347" s="139"/>
      <c r="F347" s="130"/>
      <c r="G347" s="140"/>
      <c r="H347" s="46" t="s">
        <v>738</v>
      </c>
    </row>
    <row r="348" spans="1:8" x14ac:dyDescent="0.25">
      <c r="A348" s="18" t="s">
        <v>1202</v>
      </c>
      <c r="B348" s="32"/>
      <c r="C348" s="189"/>
      <c r="D348" s="139"/>
      <c r="F348" s="130"/>
      <c r="G348" s="140"/>
      <c r="H348" s="46" t="s">
        <v>738</v>
      </c>
    </row>
    <row r="349" spans="1:8" x14ac:dyDescent="0.25">
      <c r="A349" s="18" t="s">
        <v>1203</v>
      </c>
      <c r="B349" s="32"/>
      <c r="C349" s="189"/>
      <c r="D349" s="139"/>
      <c r="F349" s="130"/>
      <c r="G349" s="140"/>
      <c r="H349" s="46" t="s">
        <v>738</v>
      </c>
    </row>
    <row r="350" spans="1:8" x14ac:dyDescent="0.25">
      <c r="A350" s="18" t="s">
        <v>1204</v>
      </c>
      <c r="B350" s="32"/>
      <c r="C350" s="189"/>
      <c r="D350" s="139"/>
      <c r="F350" s="130"/>
      <c r="G350" s="140"/>
      <c r="H350" s="46" t="s">
        <v>738</v>
      </c>
    </row>
    <row r="351" spans="1:8" x14ac:dyDescent="0.25">
      <c r="A351" s="18" t="s">
        <v>1205</v>
      </c>
      <c r="B351" s="32"/>
      <c r="C351" s="189"/>
      <c r="D351" s="139"/>
      <c r="F351" s="130"/>
      <c r="G351" s="140"/>
      <c r="H351" s="46" t="s">
        <v>738</v>
      </c>
    </row>
    <row r="352" spans="1:8" x14ac:dyDescent="0.25">
      <c r="A352" s="18" t="s">
        <v>1206</v>
      </c>
      <c r="B352" s="32"/>
      <c r="C352" s="189"/>
      <c r="D352" s="139"/>
      <c r="F352" s="130"/>
      <c r="G352" s="140"/>
      <c r="H352" s="46" t="s">
        <v>738</v>
      </c>
    </row>
    <row r="353" spans="1:8" x14ac:dyDescent="0.25">
      <c r="A353" s="18" t="s">
        <v>1207</v>
      </c>
      <c r="B353" s="32"/>
      <c r="C353" s="189"/>
      <c r="D353" s="139"/>
      <c r="F353" s="130"/>
      <c r="G353" s="140"/>
      <c r="H353" s="46" t="s">
        <v>738</v>
      </c>
    </row>
    <row r="354" spans="1:8" x14ac:dyDescent="0.25">
      <c r="A354" s="18" t="s">
        <v>1208</v>
      </c>
      <c r="B354" s="32"/>
      <c r="C354" s="189"/>
      <c r="D354" s="139"/>
      <c r="F354" s="130"/>
      <c r="G354" s="140"/>
      <c r="H354" s="46" t="s">
        <v>738</v>
      </c>
    </row>
    <row r="355" spans="1:8" x14ac:dyDescent="0.25">
      <c r="A355" s="18" t="s">
        <v>1209</v>
      </c>
      <c r="B355" s="32"/>
      <c r="C355" s="189"/>
      <c r="D355" s="139"/>
      <c r="F355" s="130"/>
      <c r="G355" s="140"/>
      <c r="H355" s="46" t="s">
        <v>738</v>
      </c>
    </row>
    <row r="356" spans="1:8" x14ac:dyDescent="0.25">
      <c r="A356" s="18" t="s">
        <v>1210</v>
      </c>
      <c r="D356" s="160"/>
      <c r="F356" s="130"/>
      <c r="G356" s="130"/>
    </row>
    <row r="357" spans="1:8" x14ac:dyDescent="0.25">
      <c r="A357" s="18" t="s">
        <v>1211</v>
      </c>
      <c r="D357" s="160"/>
      <c r="F357" s="130"/>
      <c r="G357" s="130"/>
    </row>
    <row r="358" spans="1:8" x14ac:dyDescent="0.25">
      <c r="A358" s="18" t="s">
        <v>1212</v>
      </c>
      <c r="D358" s="160"/>
      <c r="F358" s="130"/>
      <c r="G358" s="130"/>
    </row>
    <row r="359" spans="1:8" x14ac:dyDescent="0.25">
      <c r="A359" s="18" t="s">
        <v>1213</v>
      </c>
      <c r="D359" s="160"/>
      <c r="F359" s="130"/>
      <c r="G359" s="130"/>
    </row>
    <row r="360" spans="1:8" x14ac:dyDescent="0.25">
      <c r="A360" s="18" t="s">
        <v>1214</v>
      </c>
      <c r="D360" s="160"/>
      <c r="F360" s="130"/>
      <c r="G360" s="130"/>
    </row>
    <row r="361" spans="1:8" x14ac:dyDescent="0.25">
      <c r="A361" s="18" t="s">
        <v>1215</v>
      </c>
      <c r="D361" s="160"/>
      <c r="F361" s="130"/>
      <c r="G361" s="130"/>
    </row>
    <row r="362" spans="1:8" x14ac:dyDescent="0.25">
      <c r="A362" s="18" t="s">
        <v>1216</v>
      </c>
      <c r="D362" s="160"/>
      <c r="F362" s="130"/>
      <c r="G362" s="130"/>
    </row>
    <row r="363" spans="1:8" x14ac:dyDescent="0.25">
      <c r="A363" s="18" t="s">
        <v>1217</v>
      </c>
      <c r="D363" s="160"/>
      <c r="F363" s="130"/>
      <c r="G363" s="130"/>
    </row>
    <row r="364" spans="1:8" x14ac:dyDescent="0.25">
      <c r="A364" s="18" t="s">
        <v>1218</v>
      </c>
      <c r="D364" s="160"/>
      <c r="F364" s="130"/>
      <c r="G364" s="130"/>
    </row>
    <row r="365" spans="1:8" x14ac:dyDescent="0.25">
      <c r="A365" s="18" t="s">
        <v>1219</v>
      </c>
      <c r="D365" s="160"/>
      <c r="F365" s="130"/>
      <c r="G365" s="130"/>
    </row>
    <row r="366" spans="1:8" x14ac:dyDescent="0.25">
      <c r="A366" s="18" t="s">
        <v>1220</v>
      </c>
      <c r="D366" s="160"/>
      <c r="F366" s="130"/>
      <c r="G366" s="130"/>
    </row>
    <row r="367" spans="1:8" x14ac:dyDescent="0.25">
      <c r="A367" s="18" t="s">
        <v>1221</v>
      </c>
      <c r="D367" s="160"/>
      <c r="F367" s="130"/>
      <c r="G367" s="130"/>
    </row>
    <row r="368" spans="1:8" x14ac:dyDescent="0.25">
      <c r="A368" s="18" t="s">
        <v>1222</v>
      </c>
      <c r="D368" s="160"/>
      <c r="F368" s="130"/>
      <c r="G368" s="130"/>
    </row>
    <row r="369" spans="1:7" x14ac:dyDescent="0.25">
      <c r="A369" s="18" t="s">
        <v>1223</v>
      </c>
      <c r="D369" s="160"/>
      <c r="F369" s="130"/>
      <c r="G369" s="130"/>
    </row>
    <row r="370" spans="1:7" x14ac:dyDescent="0.25">
      <c r="A370" s="18" t="s">
        <v>1224</v>
      </c>
      <c r="D370" s="160"/>
      <c r="F370" s="130"/>
      <c r="G370" s="130"/>
    </row>
    <row r="371" spans="1:7" x14ac:dyDescent="0.25">
      <c r="A371" s="18" t="s">
        <v>1225</v>
      </c>
      <c r="D371" s="160"/>
      <c r="F371" s="130"/>
      <c r="G371" s="130"/>
    </row>
    <row r="372" spans="1:7" x14ac:dyDescent="0.25">
      <c r="A372" s="18" t="s">
        <v>1226</v>
      </c>
      <c r="D372" s="160"/>
      <c r="F372" s="130"/>
      <c r="G372" s="130"/>
    </row>
    <row r="373" spans="1:7" x14ac:dyDescent="0.25">
      <c r="A373" s="18" t="s">
        <v>1227</v>
      </c>
      <c r="D373" s="160"/>
      <c r="F373" s="130"/>
      <c r="G373" s="130"/>
    </row>
    <row r="374" spans="1:7" x14ac:dyDescent="0.25">
      <c r="A374" s="18" t="s">
        <v>1228</v>
      </c>
      <c r="D374" s="160"/>
      <c r="F374" s="130"/>
      <c r="G374" s="130"/>
    </row>
    <row r="375" spans="1:7" x14ac:dyDescent="0.25">
      <c r="A375" s="18" t="s">
        <v>1229</v>
      </c>
      <c r="D375" s="160"/>
      <c r="F375" s="130"/>
      <c r="G375" s="130"/>
    </row>
    <row r="376" spans="1:7" x14ac:dyDescent="0.25">
      <c r="A376" s="18" t="s">
        <v>1230</v>
      </c>
      <c r="D376" s="160"/>
      <c r="F376" s="130"/>
      <c r="G376" s="130"/>
    </row>
    <row r="377" spans="1:7" x14ac:dyDescent="0.25">
      <c r="A377" s="18" t="s">
        <v>1231</v>
      </c>
      <c r="D377" s="160"/>
      <c r="F377" s="130"/>
      <c r="G377" s="130"/>
    </row>
    <row r="378" spans="1:7" x14ac:dyDescent="0.25">
      <c r="A378" s="18" t="s">
        <v>1232</v>
      </c>
      <c r="D378" s="160"/>
      <c r="F378" s="130"/>
      <c r="G378" s="130"/>
    </row>
    <row r="379" spans="1:7" x14ac:dyDescent="0.25">
      <c r="A379" s="18" t="s">
        <v>1233</v>
      </c>
      <c r="D379" s="160"/>
      <c r="F379" s="130"/>
      <c r="G379" s="130"/>
    </row>
    <row r="380" spans="1:7" x14ac:dyDescent="0.25">
      <c r="A380" s="18" t="s">
        <v>1234</v>
      </c>
      <c r="D380" s="160"/>
      <c r="F380" s="130"/>
      <c r="G380" s="130"/>
    </row>
    <row r="381" spans="1:7" x14ac:dyDescent="0.25">
      <c r="A381" s="18" t="s">
        <v>1235</v>
      </c>
      <c r="D381" s="160"/>
      <c r="F381" s="130"/>
      <c r="G381" s="130"/>
    </row>
    <row r="382" spans="1:7" x14ac:dyDescent="0.25">
      <c r="A382" s="18" t="s">
        <v>1236</v>
      </c>
      <c r="D382" s="160"/>
      <c r="F382" s="130"/>
      <c r="G382" s="130"/>
    </row>
    <row r="383" spans="1:7" x14ac:dyDescent="0.25">
      <c r="A383" s="18" t="s">
        <v>1237</v>
      </c>
      <c r="D383" s="160"/>
      <c r="F383" s="130"/>
      <c r="G383" s="130"/>
    </row>
    <row r="384" spans="1:7" x14ac:dyDescent="0.25">
      <c r="A384" s="18" t="s">
        <v>1238</v>
      </c>
      <c r="D384" s="160"/>
      <c r="F384" s="130"/>
      <c r="G384" s="130"/>
    </row>
    <row r="385" spans="1:8" ht="18.75" x14ac:dyDescent="0.25">
      <c r="A385" s="88"/>
      <c r="B385" s="89" t="s">
        <v>755</v>
      </c>
      <c r="C385" s="193"/>
      <c r="D385" s="147"/>
      <c r="E385" s="147"/>
      <c r="F385" s="147"/>
      <c r="G385" s="148"/>
      <c r="H385" s="90"/>
    </row>
    <row r="386" spans="1:8" x14ac:dyDescent="0.25">
      <c r="A386" s="36"/>
      <c r="B386" s="36" t="s">
        <v>1239</v>
      </c>
      <c r="C386" s="196"/>
      <c r="D386" s="137" t="s">
        <v>951</v>
      </c>
      <c r="E386" s="137" t="s">
        <v>952</v>
      </c>
      <c r="F386" s="137"/>
      <c r="G386" s="137" t="s">
        <v>793</v>
      </c>
      <c r="H386" s="36" t="s">
        <v>953</v>
      </c>
    </row>
    <row r="387" spans="1:8" x14ac:dyDescent="0.25">
      <c r="A387" s="18" t="s">
        <v>1240</v>
      </c>
      <c r="B387" s="18" t="s">
        <v>955</v>
      </c>
      <c r="D387" s="139" t="s">
        <v>250</v>
      </c>
      <c r="E387" s="149"/>
      <c r="F387" s="149"/>
      <c r="G387" s="150"/>
      <c r="H387" s="56"/>
    </row>
    <row r="388" spans="1:8" x14ac:dyDescent="0.25">
      <c r="A388" s="29"/>
      <c r="E388" s="149"/>
      <c r="F388" s="149"/>
      <c r="G388" s="150"/>
      <c r="H388" s="56"/>
    </row>
    <row r="389" spans="1:8" x14ac:dyDescent="0.25">
      <c r="B389" s="18" t="s">
        <v>956</v>
      </c>
      <c r="E389" s="149"/>
      <c r="F389" s="149"/>
      <c r="G389" s="150"/>
      <c r="H389" s="56"/>
    </row>
    <row r="390" spans="1:8" x14ac:dyDescent="0.25">
      <c r="A390" s="18" t="s">
        <v>1241</v>
      </c>
      <c r="B390" s="32" t="s">
        <v>891</v>
      </c>
      <c r="C390" s="189"/>
      <c r="D390" s="139" t="s">
        <v>250</v>
      </c>
      <c r="E390" s="129" t="s">
        <v>250</v>
      </c>
      <c r="F390" s="149"/>
      <c r="G390" s="140" t="s">
        <v>738</v>
      </c>
      <c r="H390" s="46" t="s">
        <v>738</v>
      </c>
    </row>
    <row r="391" spans="1:8" x14ac:dyDescent="0.25">
      <c r="A391" s="18" t="s">
        <v>1242</v>
      </c>
      <c r="B391" s="32" t="s">
        <v>891</v>
      </c>
      <c r="C391" s="189"/>
      <c r="D391" s="139" t="s">
        <v>250</v>
      </c>
      <c r="E391" s="129" t="s">
        <v>250</v>
      </c>
      <c r="F391" s="149"/>
      <c r="G391" s="140" t="s">
        <v>738</v>
      </c>
      <c r="H391" s="46" t="s">
        <v>738</v>
      </c>
    </row>
    <row r="392" spans="1:8" x14ac:dyDescent="0.25">
      <c r="A392" s="18" t="s">
        <v>1243</v>
      </c>
      <c r="B392" s="32" t="s">
        <v>891</v>
      </c>
      <c r="C392" s="189"/>
      <c r="D392" s="139" t="s">
        <v>250</v>
      </c>
      <c r="E392" s="129" t="s">
        <v>250</v>
      </c>
      <c r="F392" s="149"/>
      <c r="G392" s="140" t="s">
        <v>738</v>
      </c>
      <c r="H392" s="46" t="s">
        <v>738</v>
      </c>
    </row>
    <row r="393" spans="1:8" x14ac:dyDescent="0.25">
      <c r="A393" s="18" t="s">
        <v>1244</v>
      </c>
      <c r="B393" s="32" t="s">
        <v>891</v>
      </c>
      <c r="C393" s="189"/>
      <c r="D393" s="139" t="s">
        <v>250</v>
      </c>
      <c r="E393" s="129" t="s">
        <v>250</v>
      </c>
      <c r="F393" s="149"/>
      <c r="G393" s="140" t="s">
        <v>738</v>
      </c>
      <c r="H393" s="46" t="s">
        <v>738</v>
      </c>
    </row>
    <row r="394" spans="1:8" x14ac:dyDescent="0.25">
      <c r="A394" s="18" t="s">
        <v>1245</v>
      </c>
      <c r="B394" s="32" t="s">
        <v>891</v>
      </c>
      <c r="C394" s="189"/>
      <c r="D394" s="139" t="s">
        <v>250</v>
      </c>
      <c r="E394" s="129" t="s">
        <v>250</v>
      </c>
      <c r="F394" s="149"/>
      <c r="G394" s="140" t="s">
        <v>738</v>
      </c>
      <c r="H394" s="46" t="s">
        <v>738</v>
      </c>
    </row>
    <row r="395" spans="1:8" x14ac:dyDescent="0.25">
      <c r="A395" s="18" t="s">
        <v>1246</v>
      </c>
      <c r="B395" s="32" t="s">
        <v>891</v>
      </c>
      <c r="C395" s="189"/>
      <c r="D395" s="139" t="s">
        <v>250</v>
      </c>
      <c r="E395" s="129" t="s">
        <v>250</v>
      </c>
      <c r="F395" s="149"/>
      <c r="G395" s="140" t="s">
        <v>738</v>
      </c>
      <c r="H395" s="46" t="s">
        <v>738</v>
      </c>
    </row>
    <row r="396" spans="1:8" x14ac:dyDescent="0.25">
      <c r="A396" s="18" t="s">
        <v>1247</v>
      </c>
      <c r="B396" s="32" t="s">
        <v>891</v>
      </c>
      <c r="C396" s="189"/>
      <c r="D396" s="139" t="s">
        <v>250</v>
      </c>
      <c r="E396" s="129" t="s">
        <v>250</v>
      </c>
      <c r="F396" s="149"/>
      <c r="G396" s="140" t="s">
        <v>738</v>
      </c>
      <c r="H396" s="46" t="s">
        <v>738</v>
      </c>
    </row>
    <row r="397" spans="1:8" x14ac:dyDescent="0.25">
      <c r="A397" s="18" t="s">
        <v>1248</v>
      </c>
      <c r="B397" s="32" t="s">
        <v>891</v>
      </c>
      <c r="C397" s="189"/>
      <c r="D397" s="139" t="s">
        <v>250</v>
      </c>
      <c r="E397" s="129" t="s">
        <v>250</v>
      </c>
      <c r="F397" s="149"/>
      <c r="G397" s="140" t="s">
        <v>738</v>
      </c>
      <c r="H397" s="46" t="s">
        <v>738</v>
      </c>
    </row>
    <row r="398" spans="1:8" x14ac:dyDescent="0.25">
      <c r="A398" s="18" t="s">
        <v>1249</v>
      </c>
      <c r="B398" s="32" t="s">
        <v>891</v>
      </c>
      <c r="C398" s="189"/>
      <c r="D398" s="139" t="s">
        <v>250</v>
      </c>
      <c r="E398" s="129" t="s">
        <v>250</v>
      </c>
      <c r="F398" s="149"/>
      <c r="G398" s="140" t="s">
        <v>738</v>
      </c>
      <c r="H398" s="46" t="s">
        <v>738</v>
      </c>
    </row>
    <row r="399" spans="1:8" x14ac:dyDescent="0.25">
      <c r="A399" s="18" t="s">
        <v>1250</v>
      </c>
      <c r="B399" s="32" t="s">
        <v>891</v>
      </c>
      <c r="C399" s="189"/>
      <c r="D399" s="139" t="s">
        <v>250</v>
      </c>
      <c r="E399" s="129" t="s">
        <v>250</v>
      </c>
      <c r="F399" s="151"/>
      <c r="G399" s="140" t="s">
        <v>738</v>
      </c>
      <c r="H399" s="46" t="s">
        <v>738</v>
      </c>
    </row>
    <row r="400" spans="1:8" x14ac:dyDescent="0.25">
      <c r="A400" s="18" t="s">
        <v>1251</v>
      </c>
      <c r="B400" s="32" t="s">
        <v>891</v>
      </c>
      <c r="C400" s="189"/>
      <c r="D400" s="139" t="s">
        <v>250</v>
      </c>
      <c r="E400" s="129" t="s">
        <v>250</v>
      </c>
      <c r="F400" s="151"/>
      <c r="G400" s="140" t="s">
        <v>738</v>
      </c>
      <c r="H400" s="46" t="s">
        <v>738</v>
      </c>
    </row>
    <row r="401" spans="1:8" x14ac:dyDescent="0.25">
      <c r="A401" s="18" t="s">
        <v>1252</v>
      </c>
      <c r="B401" s="32" t="s">
        <v>891</v>
      </c>
      <c r="C401" s="189"/>
      <c r="D401" s="139" t="s">
        <v>250</v>
      </c>
      <c r="E401" s="129" t="s">
        <v>250</v>
      </c>
      <c r="F401" s="151"/>
      <c r="G401" s="140" t="s">
        <v>738</v>
      </c>
      <c r="H401" s="46" t="s">
        <v>738</v>
      </c>
    </row>
    <row r="402" spans="1:8" x14ac:dyDescent="0.25">
      <c r="A402" s="18" t="s">
        <v>1253</v>
      </c>
      <c r="B402" s="32" t="s">
        <v>891</v>
      </c>
      <c r="C402" s="189"/>
      <c r="D402" s="139" t="s">
        <v>250</v>
      </c>
      <c r="E402" s="129" t="s">
        <v>250</v>
      </c>
      <c r="F402" s="151"/>
      <c r="G402" s="140" t="s">
        <v>738</v>
      </c>
      <c r="H402" s="46" t="s">
        <v>738</v>
      </c>
    </row>
    <row r="403" spans="1:8" x14ac:dyDescent="0.25">
      <c r="A403" s="18" t="s">
        <v>1254</v>
      </c>
      <c r="B403" s="32" t="s">
        <v>891</v>
      </c>
      <c r="C403" s="189"/>
      <c r="D403" s="139" t="s">
        <v>250</v>
      </c>
      <c r="E403" s="129" t="s">
        <v>250</v>
      </c>
      <c r="F403" s="151"/>
      <c r="G403" s="140" t="s">
        <v>738</v>
      </c>
      <c r="H403" s="46" t="s">
        <v>738</v>
      </c>
    </row>
    <row r="404" spans="1:8" x14ac:dyDescent="0.25">
      <c r="A404" s="18" t="s">
        <v>1255</v>
      </c>
      <c r="B404" s="32" t="s">
        <v>891</v>
      </c>
      <c r="C404" s="189"/>
      <c r="D404" s="139" t="s">
        <v>250</v>
      </c>
      <c r="E404" s="129" t="s">
        <v>250</v>
      </c>
      <c r="F404" s="151"/>
      <c r="G404" s="140" t="s">
        <v>738</v>
      </c>
      <c r="H404" s="46" t="s">
        <v>738</v>
      </c>
    </row>
    <row r="405" spans="1:8" x14ac:dyDescent="0.25">
      <c r="A405" s="18" t="s">
        <v>1256</v>
      </c>
      <c r="B405" s="32" t="s">
        <v>891</v>
      </c>
      <c r="C405" s="189"/>
      <c r="D405" s="139" t="s">
        <v>250</v>
      </c>
      <c r="E405" s="129" t="s">
        <v>250</v>
      </c>
      <c r="G405" s="140" t="s">
        <v>738</v>
      </c>
      <c r="H405" s="46" t="s">
        <v>738</v>
      </c>
    </row>
    <row r="406" spans="1:8" x14ac:dyDescent="0.25">
      <c r="A406" s="18" t="s">
        <v>1257</v>
      </c>
      <c r="B406" s="32" t="s">
        <v>891</v>
      </c>
      <c r="C406" s="189"/>
      <c r="D406" s="139" t="s">
        <v>250</v>
      </c>
      <c r="E406" s="129" t="s">
        <v>250</v>
      </c>
      <c r="F406" s="152"/>
      <c r="G406" s="140" t="s">
        <v>738</v>
      </c>
      <c r="H406" s="46" t="s">
        <v>738</v>
      </c>
    </row>
    <row r="407" spans="1:8" x14ac:dyDescent="0.25">
      <c r="A407" s="18" t="s">
        <v>1258</v>
      </c>
      <c r="B407" s="32" t="s">
        <v>891</v>
      </c>
      <c r="C407" s="189"/>
      <c r="D407" s="139" t="s">
        <v>250</v>
      </c>
      <c r="E407" s="129" t="s">
        <v>250</v>
      </c>
      <c r="F407" s="152"/>
      <c r="G407" s="140" t="s">
        <v>738</v>
      </c>
      <c r="H407" s="46" t="s">
        <v>738</v>
      </c>
    </row>
    <row r="408" spans="1:8" x14ac:dyDescent="0.25">
      <c r="A408" s="18" t="s">
        <v>1259</v>
      </c>
      <c r="B408" s="32" t="s">
        <v>891</v>
      </c>
      <c r="C408" s="189"/>
      <c r="D408" s="139" t="s">
        <v>250</v>
      </c>
      <c r="E408" s="129" t="s">
        <v>250</v>
      </c>
      <c r="F408" s="152"/>
      <c r="G408" s="140" t="s">
        <v>738</v>
      </c>
      <c r="H408" s="46" t="s">
        <v>738</v>
      </c>
    </row>
    <row r="409" spans="1:8" x14ac:dyDescent="0.25">
      <c r="A409" s="18" t="s">
        <v>1260</v>
      </c>
      <c r="B409" s="32" t="s">
        <v>891</v>
      </c>
      <c r="C409" s="189"/>
      <c r="D409" s="139" t="s">
        <v>250</v>
      </c>
      <c r="E409" s="129" t="s">
        <v>250</v>
      </c>
      <c r="F409" s="152"/>
      <c r="G409" s="140" t="s">
        <v>738</v>
      </c>
      <c r="H409" s="46" t="s">
        <v>738</v>
      </c>
    </row>
    <row r="410" spans="1:8" x14ac:dyDescent="0.25">
      <c r="A410" s="18" t="s">
        <v>1261</v>
      </c>
      <c r="B410" s="32" t="s">
        <v>891</v>
      </c>
      <c r="C410" s="189"/>
      <c r="D410" s="139" t="s">
        <v>250</v>
      </c>
      <c r="E410" s="129" t="s">
        <v>250</v>
      </c>
      <c r="F410" s="152"/>
      <c r="G410" s="140" t="s">
        <v>738</v>
      </c>
      <c r="H410" s="46" t="s">
        <v>738</v>
      </c>
    </row>
    <row r="411" spans="1:8" x14ac:dyDescent="0.25">
      <c r="A411" s="18" t="s">
        <v>1262</v>
      </c>
      <c r="B411" s="32" t="s">
        <v>891</v>
      </c>
      <c r="C411" s="189"/>
      <c r="D411" s="139" t="s">
        <v>250</v>
      </c>
      <c r="E411" s="129" t="s">
        <v>250</v>
      </c>
      <c r="F411" s="152"/>
      <c r="G411" s="140" t="s">
        <v>738</v>
      </c>
      <c r="H411" s="46" t="s">
        <v>738</v>
      </c>
    </row>
    <row r="412" spans="1:8" x14ac:dyDescent="0.25">
      <c r="A412" s="18" t="s">
        <v>1263</v>
      </c>
      <c r="B412" s="32" t="s">
        <v>891</v>
      </c>
      <c r="C412" s="189"/>
      <c r="D412" s="139" t="s">
        <v>250</v>
      </c>
      <c r="E412" s="129" t="s">
        <v>250</v>
      </c>
      <c r="F412" s="152"/>
      <c r="G412" s="140" t="s">
        <v>738</v>
      </c>
      <c r="H412" s="46" t="s">
        <v>738</v>
      </c>
    </row>
    <row r="413" spans="1:8" x14ac:dyDescent="0.25">
      <c r="A413" s="18" t="s">
        <v>1264</v>
      </c>
      <c r="B413" s="32" t="s">
        <v>891</v>
      </c>
      <c r="C413" s="189"/>
      <c r="D413" s="139" t="s">
        <v>250</v>
      </c>
      <c r="E413" s="129" t="s">
        <v>250</v>
      </c>
      <c r="F413" s="152"/>
      <c r="G413" s="140" t="s">
        <v>738</v>
      </c>
      <c r="H413" s="46" t="s">
        <v>738</v>
      </c>
    </row>
    <row r="414" spans="1:8" x14ac:dyDescent="0.25">
      <c r="A414" s="18" t="s">
        <v>1265</v>
      </c>
      <c r="B414" s="32" t="s">
        <v>315</v>
      </c>
      <c r="C414" s="189"/>
      <c r="D414" s="153">
        <v>0</v>
      </c>
      <c r="E414" s="154">
        <v>0</v>
      </c>
      <c r="F414" s="152"/>
      <c r="G414" s="155">
        <v>0</v>
      </c>
      <c r="H414" s="93">
        <v>0</v>
      </c>
    </row>
    <row r="415" spans="1:8" x14ac:dyDescent="0.25">
      <c r="A415" s="36"/>
      <c r="B415" s="36" t="s">
        <v>1266</v>
      </c>
      <c r="C415" s="196"/>
      <c r="D415" s="137" t="s">
        <v>951</v>
      </c>
      <c r="E415" s="137" t="s">
        <v>952</v>
      </c>
      <c r="F415" s="137"/>
      <c r="G415" s="137" t="s">
        <v>793</v>
      </c>
      <c r="H415" s="36" t="s">
        <v>953</v>
      </c>
    </row>
    <row r="416" spans="1:8" x14ac:dyDescent="0.25">
      <c r="A416" s="18" t="s">
        <v>1267</v>
      </c>
      <c r="B416" s="18" t="s">
        <v>984</v>
      </c>
      <c r="D416" s="141" t="s">
        <v>250</v>
      </c>
      <c r="H416" s="18"/>
    </row>
    <row r="417" spans="1:8" x14ac:dyDescent="0.25">
      <c r="H417" s="18"/>
    </row>
    <row r="418" spans="1:8" x14ac:dyDescent="0.25">
      <c r="B418" s="32" t="s">
        <v>985</v>
      </c>
      <c r="C418" s="189"/>
      <c r="H418" s="18"/>
    </row>
    <row r="419" spans="1:8" x14ac:dyDescent="0.25">
      <c r="A419" s="18" t="s">
        <v>1268</v>
      </c>
      <c r="B419" s="18" t="s">
        <v>987</v>
      </c>
      <c r="D419" s="139" t="s">
        <v>250</v>
      </c>
      <c r="E419" s="129" t="s">
        <v>250</v>
      </c>
      <c r="G419" s="140" t="s">
        <v>738</v>
      </c>
      <c r="H419" s="46" t="s">
        <v>738</v>
      </c>
    </row>
    <row r="420" spans="1:8" x14ac:dyDescent="0.25">
      <c r="A420" s="18" t="s">
        <v>1269</v>
      </c>
      <c r="B420" s="18" t="s">
        <v>989</v>
      </c>
      <c r="D420" s="139" t="s">
        <v>250</v>
      </c>
      <c r="E420" s="129" t="s">
        <v>250</v>
      </c>
      <c r="G420" s="140" t="s">
        <v>738</v>
      </c>
      <c r="H420" s="46" t="s">
        <v>738</v>
      </c>
    </row>
    <row r="421" spans="1:8" x14ac:dyDescent="0.25">
      <c r="A421" s="18" t="s">
        <v>1270</v>
      </c>
      <c r="B421" s="18" t="s">
        <v>991</v>
      </c>
      <c r="D421" s="139" t="s">
        <v>250</v>
      </c>
      <c r="E421" s="129" t="s">
        <v>250</v>
      </c>
      <c r="G421" s="140" t="s">
        <v>738</v>
      </c>
      <c r="H421" s="46" t="s">
        <v>738</v>
      </c>
    </row>
    <row r="422" spans="1:8" x14ac:dyDescent="0.25">
      <c r="A422" s="18" t="s">
        <v>1271</v>
      </c>
      <c r="B422" s="18" t="s">
        <v>993</v>
      </c>
      <c r="D422" s="139" t="s">
        <v>250</v>
      </c>
      <c r="E422" s="129" t="s">
        <v>250</v>
      </c>
      <c r="G422" s="140" t="s">
        <v>738</v>
      </c>
      <c r="H422" s="46" t="s">
        <v>738</v>
      </c>
    </row>
    <row r="423" spans="1:8" x14ac:dyDescent="0.25">
      <c r="A423" s="18" t="s">
        <v>1272</v>
      </c>
      <c r="B423" s="18" t="s">
        <v>995</v>
      </c>
      <c r="D423" s="139" t="s">
        <v>250</v>
      </c>
      <c r="E423" s="129" t="s">
        <v>250</v>
      </c>
      <c r="G423" s="140" t="s">
        <v>738</v>
      </c>
      <c r="H423" s="46" t="s">
        <v>738</v>
      </c>
    </row>
    <row r="424" spans="1:8" x14ac:dyDescent="0.25">
      <c r="A424" s="18" t="s">
        <v>1273</v>
      </c>
      <c r="B424" s="18" t="s">
        <v>997</v>
      </c>
      <c r="D424" s="139" t="s">
        <v>250</v>
      </c>
      <c r="E424" s="129" t="s">
        <v>250</v>
      </c>
      <c r="G424" s="140" t="s">
        <v>738</v>
      </c>
      <c r="H424" s="46" t="s">
        <v>738</v>
      </c>
    </row>
    <row r="425" spans="1:8" x14ac:dyDescent="0.25">
      <c r="A425" s="18" t="s">
        <v>1274</v>
      </c>
      <c r="B425" s="18" t="s">
        <v>999</v>
      </c>
      <c r="D425" s="139" t="s">
        <v>250</v>
      </c>
      <c r="E425" s="129" t="s">
        <v>250</v>
      </c>
      <c r="G425" s="140" t="s">
        <v>738</v>
      </c>
      <c r="H425" s="46" t="s">
        <v>738</v>
      </c>
    </row>
    <row r="426" spans="1:8" x14ac:dyDescent="0.25">
      <c r="A426" s="18" t="s">
        <v>1275</v>
      </c>
      <c r="B426" s="18" t="s">
        <v>1001</v>
      </c>
      <c r="D426" s="139" t="s">
        <v>250</v>
      </c>
      <c r="E426" s="129" t="s">
        <v>250</v>
      </c>
      <c r="G426" s="140" t="s">
        <v>738</v>
      </c>
      <c r="H426" s="46" t="s">
        <v>738</v>
      </c>
    </row>
    <row r="427" spans="1:8" x14ac:dyDescent="0.25">
      <c r="A427" s="18" t="s">
        <v>1276</v>
      </c>
      <c r="B427" s="48" t="s">
        <v>315</v>
      </c>
      <c r="C427" s="195"/>
      <c r="D427" s="139">
        <v>0</v>
      </c>
      <c r="E427" s="129">
        <v>0</v>
      </c>
      <c r="G427" s="141">
        <v>0</v>
      </c>
      <c r="H427" s="80">
        <v>0</v>
      </c>
    </row>
    <row r="428" spans="1:8" x14ac:dyDescent="0.25">
      <c r="A428" s="18" t="s">
        <v>1277</v>
      </c>
      <c r="B428" s="51" t="s">
        <v>1004</v>
      </c>
      <c r="C428" s="187"/>
      <c r="D428" s="139"/>
      <c r="E428" s="129"/>
      <c r="G428" s="140" t="s">
        <v>738</v>
      </c>
      <c r="H428" s="46" t="s">
        <v>738</v>
      </c>
    </row>
    <row r="429" spans="1:8" x14ac:dyDescent="0.25">
      <c r="A429" s="18" t="s">
        <v>1278</v>
      </c>
      <c r="B429" s="51" t="s">
        <v>1006</v>
      </c>
      <c r="C429" s="187"/>
      <c r="D429" s="139"/>
      <c r="E429" s="129"/>
      <c r="G429" s="140" t="s">
        <v>738</v>
      </c>
      <c r="H429" s="46" t="s">
        <v>738</v>
      </c>
    </row>
    <row r="430" spans="1:8" x14ac:dyDescent="0.25">
      <c r="A430" s="18" t="s">
        <v>1279</v>
      </c>
      <c r="B430" s="51" t="s">
        <v>1008</v>
      </c>
      <c r="C430" s="187"/>
      <c r="D430" s="139"/>
      <c r="E430" s="129"/>
      <c r="G430" s="140" t="s">
        <v>738</v>
      </c>
      <c r="H430" s="46" t="s">
        <v>738</v>
      </c>
    </row>
    <row r="431" spans="1:8" x14ac:dyDescent="0.25">
      <c r="A431" s="18" t="s">
        <v>1280</v>
      </c>
      <c r="B431" s="51" t="s">
        <v>1010</v>
      </c>
      <c r="C431" s="187"/>
      <c r="D431" s="139"/>
      <c r="E431" s="129"/>
      <c r="G431" s="140" t="s">
        <v>738</v>
      </c>
      <c r="H431" s="46" t="s">
        <v>738</v>
      </c>
    </row>
    <row r="432" spans="1:8" x14ac:dyDescent="0.25">
      <c r="A432" s="18" t="s">
        <v>1281</v>
      </c>
      <c r="B432" s="51" t="s">
        <v>1012</v>
      </c>
      <c r="C432" s="187"/>
      <c r="D432" s="139"/>
      <c r="E432" s="129"/>
      <c r="G432" s="140" t="s">
        <v>738</v>
      </c>
      <c r="H432" s="46" t="s">
        <v>738</v>
      </c>
    </row>
    <row r="433" spans="1:8" x14ac:dyDescent="0.25">
      <c r="A433" s="18" t="s">
        <v>1282</v>
      </c>
      <c r="B433" s="51" t="s">
        <v>1014</v>
      </c>
      <c r="C433" s="187"/>
      <c r="D433" s="139"/>
      <c r="E433" s="129"/>
      <c r="G433" s="140" t="s">
        <v>738</v>
      </c>
      <c r="H433" s="46" t="s">
        <v>738</v>
      </c>
    </row>
    <row r="434" spans="1:8" x14ac:dyDescent="0.25">
      <c r="A434" s="18" t="s">
        <v>1283</v>
      </c>
      <c r="B434" s="51"/>
      <c r="C434" s="187"/>
      <c r="G434" s="156"/>
      <c r="H434" s="47"/>
    </row>
    <row r="435" spans="1:8" x14ac:dyDescent="0.25">
      <c r="A435" s="18" t="s">
        <v>1284</v>
      </c>
      <c r="B435" s="51"/>
      <c r="C435" s="187"/>
      <c r="G435" s="156"/>
      <c r="H435" s="47"/>
    </row>
    <row r="436" spans="1:8" x14ac:dyDescent="0.25">
      <c r="A436" s="18" t="s">
        <v>1285</v>
      </c>
      <c r="B436" s="51"/>
      <c r="C436" s="187"/>
      <c r="G436" s="152"/>
      <c r="H436" s="86"/>
    </row>
    <row r="437" spans="1:8" x14ac:dyDescent="0.25">
      <c r="A437" s="36"/>
      <c r="B437" s="36" t="s">
        <v>1286</v>
      </c>
      <c r="C437" s="196"/>
      <c r="D437" s="137" t="s">
        <v>951</v>
      </c>
      <c r="E437" s="137" t="s">
        <v>952</v>
      </c>
      <c r="F437" s="137"/>
      <c r="G437" s="137" t="s">
        <v>793</v>
      </c>
      <c r="H437" s="36" t="s">
        <v>953</v>
      </c>
    </row>
    <row r="438" spans="1:8" x14ac:dyDescent="0.25">
      <c r="A438" s="18" t="s">
        <v>1287</v>
      </c>
      <c r="B438" s="18" t="s">
        <v>984</v>
      </c>
      <c r="D438" s="141" t="s">
        <v>286</v>
      </c>
      <c r="H438" s="18"/>
    </row>
    <row r="439" spans="1:8" x14ac:dyDescent="0.25">
      <c r="H439" s="18"/>
    </row>
    <row r="440" spans="1:8" x14ac:dyDescent="0.25">
      <c r="B440" s="32" t="s">
        <v>985</v>
      </c>
      <c r="C440" s="189"/>
      <c r="H440" s="18"/>
    </row>
    <row r="441" spans="1:8" x14ac:dyDescent="0.25">
      <c r="A441" s="18" t="s">
        <v>1288</v>
      </c>
      <c r="B441" s="18" t="s">
        <v>987</v>
      </c>
      <c r="D441" s="139" t="s">
        <v>286</v>
      </c>
      <c r="E441" s="129" t="s">
        <v>286</v>
      </c>
      <c r="G441" s="140" t="s">
        <v>738</v>
      </c>
      <c r="H441" s="46" t="s">
        <v>738</v>
      </c>
    </row>
    <row r="442" spans="1:8" x14ac:dyDescent="0.25">
      <c r="A442" s="18" t="s">
        <v>1289</v>
      </c>
      <c r="B442" s="18" t="s">
        <v>989</v>
      </c>
      <c r="D442" s="139" t="s">
        <v>286</v>
      </c>
      <c r="E442" s="129" t="s">
        <v>286</v>
      </c>
      <c r="G442" s="140" t="s">
        <v>738</v>
      </c>
      <c r="H442" s="46" t="s">
        <v>738</v>
      </c>
    </row>
    <row r="443" spans="1:8" x14ac:dyDescent="0.25">
      <c r="A443" s="18" t="s">
        <v>1290</v>
      </c>
      <c r="B443" s="18" t="s">
        <v>991</v>
      </c>
      <c r="D443" s="139" t="s">
        <v>286</v>
      </c>
      <c r="E443" s="129" t="s">
        <v>286</v>
      </c>
      <c r="G443" s="140" t="s">
        <v>738</v>
      </c>
      <c r="H443" s="46" t="s">
        <v>738</v>
      </c>
    </row>
    <row r="444" spans="1:8" x14ac:dyDescent="0.25">
      <c r="A444" s="18" t="s">
        <v>1291</v>
      </c>
      <c r="B444" s="18" t="s">
        <v>993</v>
      </c>
      <c r="D444" s="139" t="s">
        <v>286</v>
      </c>
      <c r="E444" s="129" t="s">
        <v>286</v>
      </c>
      <c r="G444" s="140" t="s">
        <v>738</v>
      </c>
      <c r="H444" s="46" t="s">
        <v>738</v>
      </c>
    </row>
    <row r="445" spans="1:8" x14ac:dyDescent="0.25">
      <c r="A445" s="18" t="s">
        <v>1292</v>
      </c>
      <c r="B445" s="18" t="s">
        <v>995</v>
      </c>
      <c r="D445" s="139" t="s">
        <v>286</v>
      </c>
      <c r="E445" s="129" t="s">
        <v>286</v>
      </c>
      <c r="G445" s="140" t="s">
        <v>738</v>
      </c>
      <c r="H445" s="46" t="s">
        <v>738</v>
      </c>
    </row>
    <row r="446" spans="1:8" x14ac:dyDescent="0.25">
      <c r="A446" s="18" t="s">
        <v>1293</v>
      </c>
      <c r="B446" s="18" t="s">
        <v>997</v>
      </c>
      <c r="D446" s="139" t="s">
        <v>286</v>
      </c>
      <c r="E446" s="129" t="s">
        <v>286</v>
      </c>
      <c r="G446" s="140" t="s">
        <v>738</v>
      </c>
      <c r="H446" s="46" t="s">
        <v>738</v>
      </c>
    </row>
    <row r="447" spans="1:8" x14ac:dyDescent="0.25">
      <c r="A447" s="18" t="s">
        <v>1294</v>
      </c>
      <c r="B447" s="18" t="s">
        <v>999</v>
      </c>
      <c r="D447" s="139" t="s">
        <v>286</v>
      </c>
      <c r="E447" s="129" t="s">
        <v>286</v>
      </c>
      <c r="G447" s="140" t="s">
        <v>738</v>
      </c>
      <c r="H447" s="46" t="s">
        <v>738</v>
      </c>
    </row>
    <row r="448" spans="1:8" x14ac:dyDescent="0.25">
      <c r="A448" s="18" t="s">
        <v>1295</v>
      </c>
      <c r="B448" s="18" t="s">
        <v>1001</v>
      </c>
      <c r="D448" s="139" t="s">
        <v>286</v>
      </c>
      <c r="E448" s="129" t="s">
        <v>286</v>
      </c>
      <c r="G448" s="140" t="s">
        <v>738</v>
      </c>
      <c r="H448" s="46" t="s">
        <v>738</v>
      </c>
    </row>
    <row r="449" spans="1:8" x14ac:dyDescent="0.25">
      <c r="A449" s="18" t="s">
        <v>1296</v>
      </c>
      <c r="B449" s="48" t="s">
        <v>315</v>
      </c>
      <c r="C449" s="195"/>
      <c r="D449" s="139">
        <v>0</v>
      </c>
      <c r="E449" s="129">
        <v>0</v>
      </c>
      <c r="G449" s="141">
        <v>0</v>
      </c>
      <c r="H449" s="80">
        <v>0</v>
      </c>
    </row>
    <row r="450" spans="1:8" x14ac:dyDescent="0.25">
      <c r="A450" s="18" t="s">
        <v>1297</v>
      </c>
      <c r="B450" s="51" t="s">
        <v>1004</v>
      </c>
      <c r="C450" s="187"/>
      <c r="D450" s="139"/>
      <c r="E450" s="129"/>
      <c r="G450" s="140" t="s">
        <v>738</v>
      </c>
      <c r="H450" s="46" t="s">
        <v>738</v>
      </c>
    </row>
    <row r="451" spans="1:8" x14ac:dyDescent="0.25">
      <c r="A451" s="18" t="s">
        <v>1298</v>
      </c>
      <c r="B451" s="51" t="s">
        <v>1006</v>
      </c>
      <c r="C451" s="187"/>
      <c r="D451" s="139"/>
      <c r="E451" s="129"/>
      <c r="G451" s="140" t="s">
        <v>738</v>
      </c>
      <c r="H451" s="46" t="s">
        <v>738</v>
      </c>
    </row>
    <row r="452" spans="1:8" x14ac:dyDescent="0.25">
      <c r="A452" s="18" t="s">
        <v>1299</v>
      </c>
      <c r="B452" s="51" t="s">
        <v>1008</v>
      </c>
      <c r="C452" s="187"/>
      <c r="D452" s="139"/>
      <c r="E452" s="129"/>
      <c r="G452" s="140" t="s">
        <v>738</v>
      </c>
      <c r="H452" s="46" t="s">
        <v>738</v>
      </c>
    </row>
    <row r="453" spans="1:8" x14ac:dyDescent="0.25">
      <c r="A453" s="18" t="s">
        <v>1300</v>
      </c>
      <c r="B453" s="51" t="s">
        <v>1010</v>
      </c>
      <c r="C453" s="187"/>
      <c r="D453" s="139"/>
      <c r="E453" s="129"/>
      <c r="G453" s="140" t="s">
        <v>738</v>
      </c>
      <c r="H453" s="46" t="s">
        <v>738</v>
      </c>
    </row>
    <row r="454" spans="1:8" x14ac:dyDescent="0.25">
      <c r="A454" s="18" t="s">
        <v>1301</v>
      </c>
      <c r="B454" s="51" t="s">
        <v>1012</v>
      </c>
      <c r="C454" s="187"/>
      <c r="D454" s="139"/>
      <c r="E454" s="129"/>
      <c r="G454" s="140" t="s">
        <v>738</v>
      </c>
      <c r="H454" s="46" t="s">
        <v>738</v>
      </c>
    </row>
    <row r="455" spans="1:8" x14ac:dyDescent="0.25">
      <c r="A455" s="18" t="s">
        <v>1302</v>
      </c>
      <c r="B455" s="51" t="s">
        <v>1014</v>
      </c>
      <c r="C455" s="187"/>
      <c r="D455" s="139"/>
      <c r="E455" s="129"/>
      <c r="G455" s="140" t="s">
        <v>738</v>
      </c>
      <c r="H455" s="46" t="s">
        <v>738</v>
      </c>
    </row>
    <row r="456" spans="1:8" x14ac:dyDescent="0.25">
      <c r="A456" s="18" t="s">
        <v>1303</v>
      </c>
      <c r="B456" s="51"/>
      <c r="C456" s="187"/>
      <c r="G456" s="140"/>
      <c r="H456" s="46"/>
    </row>
    <row r="457" spans="1:8" x14ac:dyDescent="0.25">
      <c r="A457" s="18" t="s">
        <v>1304</v>
      </c>
      <c r="B457" s="51"/>
      <c r="C457" s="187"/>
      <c r="G457" s="140"/>
      <c r="H457" s="46"/>
    </row>
    <row r="458" spans="1:8" x14ac:dyDescent="0.25">
      <c r="A458" s="18" t="s">
        <v>1305</v>
      </c>
      <c r="B458" s="51"/>
      <c r="C458" s="187"/>
      <c r="G458" s="140"/>
      <c r="H458" s="80"/>
    </row>
    <row r="459" spans="1:8" x14ac:dyDescent="0.25">
      <c r="A459" s="36"/>
      <c r="B459" s="36" t="s">
        <v>1306</v>
      </c>
      <c r="C459" s="196"/>
      <c r="D459" s="137" t="s">
        <v>1307</v>
      </c>
      <c r="E459" s="137"/>
      <c r="F459" s="137"/>
      <c r="G459" s="137"/>
      <c r="H459" s="39"/>
    </row>
    <row r="460" spans="1:8" x14ac:dyDescent="0.25">
      <c r="A460" s="18" t="s">
        <v>1308</v>
      </c>
      <c r="B460" s="32" t="s">
        <v>1309</v>
      </c>
      <c r="C460" s="189"/>
      <c r="D460" s="141" t="s">
        <v>250</v>
      </c>
      <c r="H460" s="18"/>
    </row>
    <row r="461" spans="1:8" x14ac:dyDescent="0.25">
      <c r="A461" s="18" t="s">
        <v>1310</v>
      </c>
      <c r="B461" s="32" t="s">
        <v>1311</v>
      </c>
      <c r="C461" s="189"/>
      <c r="D461" s="141" t="s">
        <v>250</v>
      </c>
      <c r="H461" s="18"/>
    </row>
    <row r="462" spans="1:8" x14ac:dyDescent="0.25">
      <c r="A462" s="18" t="s">
        <v>1312</v>
      </c>
      <c r="B462" s="32" t="s">
        <v>1313</v>
      </c>
      <c r="C462" s="189"/>
      <c r="D462" s="141" t="s">
        <v>250</v>
      </c>
      <c r="H462" s="18"/>
    </row>
    <row r="463" spans="1:8" x14ac:dyDescent="0.25">
      <c r="A463" s="18" t="s">
        <v>1314</v>
      </c>
      <c r="B463" s="32" t="s">
        <v>1315</v>
      </c>
      <c r="C463" s="189"/>
      <c r="D463" s="141" t="s">
        <v>250</v>
      </c>
      <c r="H463" s="18"/>
    </row>
    <row r="464" spans="1:8" x14ac:dyDescent="0.25">
      <c r="A464" s="18" t="s">
        <v>1316</v>
      </c>
      <c r="B464" s="32" t="s">
        <v>1317</v>
      </c>
      <c r="C464" s="189"/>
      <c r="D464" s="141" t="s">
        <v>250</v>
      </c>
      <c r="H464" s="18"/>
    </row>
    <row r="465" spans="1:8" x14ac:dyDescent="0.25">
      <c r="A465" s="18" t="s">
        <v>1318</v>
      </c>
      <c r="B465" s="32" t="s">
        <v>1319</v>
      </c>
      <c r="C465" s="189"/>
      <c r="D465" s="141" t="s">
        <v>250</v>
      </c>
      <c r="H465" s="18"/>
    </row>
    <row r="466" spans="1:8" x14ac:dyDescent="0.25">
      <c r="A466" s="18" t="s">
        <v>1320</v>
      </c>
      <c r="B466" s="32" t="s">
        <v>1321</v>
      </c>
      <c r="C466" s="189"/>
      <c r="D466" s="141" t="s">
        <v>250</v>
      </c>
      <c r="H466" s="18"/>
    </row>
    <row r="467" spans="1:8" x14ac:dyDescent="0.25">
      <c r="A467" s="18" t="s">
        <v>1322</v>
      </c>
      <c r="B467" s="32" t="s">
        <v>1323</v>
      </c>
      <c r="C467" s="189"/>
      <c r="D467" s="141" t="s">
        <v>250</v>
      </c>
      <c r="H467" s="18"/>
    </row>
    <row r="468" spans="1:8" x14ac:dyDescent="0.25">
      <c r="A468" s="18" t="s">
        <v>1324</v>
      </c>
      <c r="B468" s="32" t="s">
        <v>1325</v>
      </c>
      <c r="C468" s="189"/>
      <c r="D468" s="141" t="s">
        <v>250</v>
      </c>
      <c r="H468" s="18"/>
    </row>
    <row r="469" spans="1:8" x14ac:dyDescent="0.25">
      <c r="A469" s="18" t="s">
        <v>1326</v>
      </c>
      <c r="B469" s="32" t="s">
        <v>1327</v>
      </c>
      <c r="C469" s="189"/>
      <c r="D469" s="141" t="s">
        <v>250</v>
      </c>
      <c r="H469" s="18"/>
    </row>
    <row r="470" spans="1:8" x14ac:dyDescent="0.25">
      <c r="A470" s="18" t="s">
        <v>1328</v>
      </c>
      <c r="B470" s="32" t="s">
        <v>1329</v>
      </c>
      <c r="C470" s="189"/>
      <c r="D470" s="141" t="s">
        <v>250</v>
      </c>
      <c r="H470" s="18"/>
    </row>
    <row r="471" spans="1:8" x14ac:dyDescent="0.25">
      <c r="A471" s="18" t="s">
        <v>1330</v>
      </c>
      <c r="B471" s="32" t="s">
        <v>1331</v>
      </c>
      <c r="C471" s="189"/>
      <c r="D471" s="141" t="s">
        <v>250</v>
      </c>
      <c r="H471" s="18"/>
    </row>
    <row r="472" spans="1:8" x14ac:dyDescent="0.25">
      <c r="A472" s="18" t="s">
        <v>1332</v>
      </c>
      <c r="B472" s="32" t="s">
        <v>313</v>
      </c>
      <c r="C472" s="189"/>
      <c r="D472" s="141" t="s">
        <v>250</v>
      </c>
      <c r="H472" s="18"/>
    </row>
    <row r="473" spans="1:8" x14ac:dyDescent="0.25">
      <c r="A473" s="18" t="s">
        <v>1333</v>
      </c>
      <c r="B473" s="51" t="s">
        <v>1334</v>
      </c>
      <c r="C473" s="187"/>
      <c r="D473" s="141"/>
      <c r="H473" s="18"/>
    </row>
    <row r="474" spans="1:8" x14ac:dyDescent="0.25">
      <c r="A474" s="18" t="s">
        <v>1335</v>
      </c>
      <c r="B474" s="51" t="s">
        <v>317</v>
      </c>
      <c r="C474" s="187"/>
      <c r="D474" s="141"/>
      <c r="H474" s="18"/>
    </row>
    <row r="475" spans="1:8" x14ac:dyDescent="0.25">
      <c r="A475" s="18" t="s">
        <v>1336</v>
      </c>
      <c r="B475" s="51" t="s">
        <v>317</v>
      </c>
      <c r="C475" s="187"/>
      <c r="D475" s="141"/>
      <c r="H475" s="18"/>
    </row>
    <row r="476" spans="1:8" x14ac:dyDescent="0.25">
      <c r="A476" s="18" t="s">
        <v>1337</v>
      </c>
      <c r="B476" s="51" t="s">
        <v>317</v>
      </c>
      <c r="C476" s="187"/>
      <c r="D476" s="141"/>
      <c r="H476" s="18"/>
    </row>
    <row r="477" spans="1:8" x14ac:dyDescent="0.25">
      <c r="A477" s="18" t="s">
        <v>1338</v>
      </c>
      <c r="B477" s="51" t="s">
        <v>317</v>
      </c>
      <c r="C477" s="187"/>
      <c r="D477" s="141"/>
      <c r="H477" s="18"/>
    </row>
    <row r="478" spans="1:8" x14ac:dyDescent="0.25">
      <c r="A478" s="18" t="s">
        <v>1339</v>
      </c>
      <c r="B478" s="51" t="s">
        <v>317</v>
      </c>
      <c r="C478" s="187"/>
      <c r="D478" s="141"/>
      <c r="H478" s="18"/>
    </row>
    <row r="479" spans="1:8" x14ac:dyDescent="0.25">
      <c r="A479" s="18" t="s">
        <v>1340</v>
      </c>
      <c r="B479" s="51" t="s">
        <v>317</v>
      </c>
      <c r="C479" s="187"/>
      <c r="D479" s="141"/>
      <c r="H479" s="18"/>
    </row>
    <row r="480" spans="1:8" x14ac:dyDescent="0.25">
      <c r="A480" s="18" t="s">
        <v>1341</v>
      </c>
      <c r="B480" s="51" t="s">
        <v>317</v>
      </c>
      <c r="C480" s="187"/>
      <c r="D480" s="141"/>
      <c r="H480" s="18"/>
    </row>
    <row r="481" spans="1:8" x14ac:dyDescent="0.25">
      <c r="A481" s="18" t="s">
        <v>1342</v>
      </c>
      <c r="B481" s="51" t="s">
        <v>317</v>
      </c>
      <c r="C481" s="187"/>
      <c r="D481" s="141"/>
      <c r="H481" s="18"/>
    </row>
    <row r="482" spans="1:8" x14ac:dyDescent="0.25">
      <c r="A482" s="18" t="s">
        <v>1343</v>
      </c>
      <c r="B482" s="51" t="s">
        <v>317</v>
      </c>
      <c r="C482" s="187"/>
      <c r="D482" s="141"/>
      <c r="H482" s="18"/>
    </row>
    <row r="483" spans="1:8" x14ac:dyDescent="0.25">
      <c r="A483" s="18" t="s">
        <v>1344</v>
      </c>
      <c r="B483" s="51" t="s">
        <v>317</v>
      </c>
      <c r="C483" s="187"/>
      <c r="D483" s="141"/>
      <c r="H483" s="18"/>
    </row>
    <row r="484" spans="1:8" x14ac:dyDescent="0.25">
      <c r="A484" s="18" t="s">
        <v>1345</v>
      </c>
      <c r="B484" s="51" t="s">
        <v>317</v>
      </c>
      <c r="C484" s="187"/>
      <c r="D484" s="141"/>
    </row>
    <row r="485" spans="1:8" x14ac:dyDescent="0.25">
      <c r="A485" s="18" t="s">
        <v>1346</v>
      </c>
      <c r="B485" s="51" t="s">
        <v>317</v>
      </c>
      <c r="C485" s="187"/>
      <c r="D485" s="141"/>
    </row>
    <row r="486" spans="1:8" x14ac:dyDescent="0.25">
      <c r="A486" s="18" t="s">
        <v>1347</v>
      </c>
      <c r="B486" s="51" t="s">
        <v>317</v>
      </c>
      <c r="C486" s="187"/>
      <c r="D486" s="141"/>
    </row>
    <row r="487" spans="1:8" x14ac:dyDescent="0.25">
      <c r="A487" s="62"/>
      <c r="B487" s="62" t="s">
        <v>1348</v>
      </c>
      <c r="C487" s="190"/>
      <c r="D487" s="137" t="s">
        <v>279</v>
      </c>
      <c r="E487" s="137" t="s">
        <v>1349</v>
      </c>
      <c r="F487" s="137"/>
      <c r="G487" s="137" t="s">
        <v>793</v>
      </c>
      <c r="H487" s="36" t="s">
        <v>1350</v>
      </c>
    </row>
    <row r="488" spans="1:8" x14ac:dyDescent="0.25">
      <c r="A488" s="18" t="s">
        <v>1351</v>
      </c>
      <c r="B488" s="32" t="s">
        <v>891</v>
      </c>
      <c r="C488" s="189"/>
      <c r="D488" s="139" t="s">
        <v>250</v>
      </c>
      <c r="E488" s="129" t="s">
        <v>250</v>
      </c>
      <c r="F488" s="135"/>
      <c r="G488" s="140" t="s">
        <v>738</v>
      </c>
      <c r="H488" s="46" t="s">
        <v>738</v>
      </c>
    </row>
    <row r="489" spans="1:8" x14ac:dyDescent="0.25">
      <c r="A489" s="18" t="s">
        <v>1352</v>
      </c>
      <c r="B489" s="32" t="s">
        <v>891</v>
      </c>
      <c r="C489" s="189"/>
      <c r="D489" s="139" t="s">
        <v>250</v>
      </c>
      <c r="E489" s="129" t="s">
        <v>250</v>
      </c>
      <c r="F489" s="135"/>
      <c r="G489" s="140" t="s">
        <v>738</v>
      </c>
      <c r="H489" s="46" t="s">
        <v>738</v>
      </c>
    </row>
    <row r="490" spans="1:8" x14ac:dyDescent="0.25">
      <c r="A490" s="18" t="s">
        <v>1353</v>
      </c>
      <c r="B490" s="32" t="s">
        <v>891</v>
      </c>
      <c r="C490" s="189"/>
      <c r="D490" s="139" t="s">
        <v>250</v>
      </c>
      <c r="E490" s="129" t="s">
        <v>250</v>
      </c>
      <c r="F490" s="135"/>
      <c r="G490" s="140" t="s">
        <v>738</v>
      </c>
      <c r="H490" s="46" t="s">
        <v>738</v>
      </c>
    </row>
    <row r="491" spans="1:8" x14ac:dyDescent="0.25">
      <c r="A491" s="18" t="s">
        <v>1354</v>
      </c>
      <c r="B491" s="32" t="s">
        <v>891</v>
      </c>
      <c r="C491" s="189"/>
      <c r="D491" s="139" t="s">
        <v>250</v>
      </c>
      <c r="E491" s="129" t="s">
        <v>250</v>
      </c>
      <c r="F491" s="135"/>
      <c r="G491" s="140" t="s">
        <v>738</v>
      </c>
      <c r="H491" s="46" t="s">
        <v>738</v>
      </c>
    </row>
    <row r="492" spans="1:8" x14ac:dyDescent="0.25">
      <c r="A492" s="18" t="s">
        <v>1355</v>
      </c>
      <c r="B492" s="32" t="s">
        <v>891</v>
      </c>
      <c r="C492" s="189"/>
      <c r="D492" s="139" t="s">
        <v>250</v>
      </c>
      <c r="E492" s="129" t="s">
        <v>250</v>
      </c>
      <c r="F492" s="135"/>
      <c r="G492" s="140" t="s">
        <v>738</v>
      </c>
      <c r="H492" s="46" t="s">
        <v>738</v>
      </c>
    </row>
    <row r="493" spans="1:8" x14ac:dyDescent="0.25">
      <c r="A493" s="18" t="s">
        <v>1356</v>
      </c>
      <c r="B493" s="32" t="s">
        <v>891</v>
      </c>
      <c r="C493" s="189"/>
      <c r="D493" s="139" t="s">
        <v>250</v>
      </c>
      <c r="E493" s="129" t="s">
        <v>250</v>
      </c>
      <c r="F493" s="135"/>
      <c r="G493" s="140" t="s">
        <v>738</v>
      </c>
      <c r="H493" s="46" t="s">
        <v>738</v>
      </c>
    </row>
    <row r="494" spans="1:8" x14ac:dyDescent="0.25">
      <c r="A494" s="18" t="s">
        <v>1357</v>
      </c>
      <c r="B494" s="32" t="s">
        <v>891</v>
      </c>
      <c r="C494" s="189"/>
      <c r="D494" s="139" t="s">
        <v>250</v>
      </c>
      <c r="E494" s="129" t="s">
        <v>250</v>
      </c>
      <c r="F494" s="135"/>
      <c r="G494" s="140" t="s">
        <v>738</v>
      </c>
      <c r="H494" s="46" t="s">
        <v>738</v>
      </c>
    </row>
    <row r="495" spans="1:8" x14ac:dyDescent="0.25">
      <c r="A495" s="18" t="s">
        <v>1358</v>
      </c>
      <c r="B495" s="32" t="s">
        <v>891</v>
      </c>
      <c r="C495" s="189"/>
      <c r="D495" s="139" t="s">
        <v>250</v>
      </c>
      <c r="E495" s="129" t="s">
        <v>250</v>
      </c>
      <c r="F495" s="135"/>
      <c r="G495" s="140" t="s">
        <v>738</v>
      </c>
      <c r="H495" s="46" t="s">
        <v>738</v>
      </c>
    </row>
    <row r="496" spans="1:8" x14ac:dyDescent="0.25">
      <c r="A496" s="18" t="s">
        <v>1359</v>
      </c>
      <c r="B496" s="32" t="s">
        <v>891</v>
      </c>
      <c r="C496" s="189"/>
      <c r="D496" s="139" t="s">
        <v>250</v>
      </c>
      <c r="E496" s="129" t="s">
        <v>250</v>
      </c>
      <c r="F496" s="135"/>
      <c r="G496" s="140" t="s">
        <v>738</v>
      </c>
      <c r="H496" s="46" t="s">
        <v>738</v>
      </c>
    </row>
    <row r="497" spans="1:8" x14ac:dyDescent="0.25">
      <c r="A497" s="18" t="s">
        <v>1360</v>
      </c>
      <c r="B497" s="32" t="s">
        <v>891</v>
      </c>
      <c r="C497" s="189"/>
      <c r="D497" s="139" t="s">
        <v>250</v>
      </c>
      <c r="E497" s="129" t="s">
        <v>250</v>
      </c>
      <c r="F497" s="135"/>
      <c r="G497" s="140" t="s">
        <v>738</v>
      </c>
      <c r="H497" s="46" t="s">
        <v>738</v>
      </c>
    </row>
    <row r="498" spans="1:8" x14ac:dyDescent="0.25">
      <c r="A498" s="18" t="s">
        <v>1361</v>
      </c>
      <c r="B498" s="32" t="s">
        <v>891</v>
      </c>
      <c r="C498" s="189"/>
      <c r="D498" s="139" t="s">
        <v>250</v>
      </c>
      <c r="E498" s="129" t="s">
        <v>250</v>
      </c>
      <c r="F498" s="135"/>
      <c r="G498" s="140" t="s">
        <v>738</v>
      </c>
      <c r="H498" s="46" t="s">
        <v>738</v>
      </c>
    </row>
    <row r="499" spans="1:8" x14ac:dyDescent="0.25">
      <c r="A499" s="18" t="s">
        <v>1362</v>
      </c>
      <c r="B499" s="32" t="s">
        <v>891</v>
      </c>
      <c r="C499" s="189"/>
      <c r="D499" s="139" t="s">
        <v>250</v>
      </c>
      <c r="E499" s="129" t="s">
        <v>250</v>
      </c>
      <c r="F499" s="135"/>
      <c r="G499" s="140" t="s">
        <v>738</v>
      </c>
      <c r="H499" s="46" t="s">
        <v>738</v>
      </c>
    </row>
    <row r="500" spans="1:8" x14ac:dyDescent="0.25">
      <c r="A500" s="18" t="s">
        <v>1363</v>
      </c>
      <c r="B500" s="32" t="s">
        <v>891</v>
      </c>
      <c r="C500" s="189"/>
      <c r="D500" s="139" t="s">
        <v>250</v>
      </c>
      <c r="E500" s="129" t="s">
        <v>250</v>
      </c>
      <c r="F500" s="135"/>
      <c r="G500" s="140" t="s">
        <v>738</v>
      </c>
      <c r="H500" s="46" t="s">
        <v>738</v>
      </c>
    </row>
    <row r="501" spans="1:8" x14ac:dyDescent="0.25">
      <c r="A501" s="18" t="s">
        <v>1364</v>
      </c>
      <c r="B501" s="32" t="s">
        <v>891</v>
      </c>
      <c r="C501" s="189"/>
      <c r="D501" s="139" t="s">
        <v>250</v>
      </c>
      <c r="E501" s="129" t="s">
        <v>250</v>
      </c>
      <c r="F501" s="135"/>
      <c r="G501" s="140" t="s">
        <v>738</v>
      </c>
      <c r="H501" s="46" t="s">
        <v>738</v>
      </c>
    </row>
    <row r="502" spans="1:8" x14ac:dyDescent="0.25">
      <c r="A502" s="18" t="s">
        <v>1365</v>
      </c>
      <c r="B502" s="32" t="s">
        <v>891</v>
      </c>
      <c r="C502" s="189"/>
      <c r="D502" s="139" t="s">
        <v>250</v>
      </c>
      <c r="E502" s="129" t="s">
        <v>250</v>
      </c>
      <c r="F502" s="135"/>
      <c r="G502" s="140" t="s">
        <v>738</v>
      </c>
      <c r="H502" s="46" t="s">
        <v>738</v>
      </c>
    </row>
    <row r="503" spans="1:8" x14ac:dyDescent="0.25">
      <c r="A503" s="18" t="s">
        <v>1366</v>
      </c>
      <c r="B503" s="32" t="s">
        <v>891</v>
      </c>
      <c r="C503" s="189"/>
      <c r="D503" s="139" t="s">
        <v>250</v>
      </c>
      <c r="E503" s="129" t="s">
        <v>250</v>
      </c>
      <c r="F503" s="135"/>
      <c r="G503" s="140" t="s">
        <v>738</v>
      </c>
      <c r="H503" s="46" t="s">
        <v>738</v>
      </c>
    </row>
    <row r="504" spans="1:8" x14ac:dyDescent="0.25">
      <c r="A504" s="18" t="s">
        <v>1367</v>
      </c>
      <c r="B504" s="32" t="s">
        <v>891</v>
      </c>
      <c r="C504" s="189"/>
      <c r="D504" s="139" t="s">
        <v>250</v>
      </c>
      <c r="E504" s="129" t="s">
        <v>250</v>
      </c>
      <c r="F504" s="135"/>
      <c r="G504" s="140" t="s">
        <v>738</v>
      </c>
      <c r="H504" s="46" t="s">
        <v>738</v>
      </c>
    </row>
    <row r="505" spans="1:8" x14ac:dyDescent="0.25">
      <c r="A505" s="18" t="s">
        <v>1368</v>
      </c>
      <c r="B505" s="32" t="s">
        <v>1097</v>
      </c>
      <c r="C505" s="189"/>
      <c r="D505" s="139" t="s">
        <v>250</v>
      </c>
      <c r="E505" s="129" t="s">
        <v>250</v>
      </c>
      <c r="F505" s="135"/>
      <c r="G505" s="140" t="s">
        <v>738</v>
      </c>
      <c r="H505" s="46" t="s">
        <v>738</v>
      </c>
    </row>
    <row r="506" spans="1:8" x14ac:dyDescent="0.25">
      <c r="A506" s="18" t="s">
        <v>1369</v>
      </c>
      <c r="B506" s="32" t="s">
        <v>315</v>
      </c>
      <c r="C506" s="189"/>
      <c r="D506" s="139">
        <v>0</v>
      </c>
      <c r="E506" s="129">
        <v>0</v>
      </c>
      <c r="F506" s="135"/>
      <c r="G506" s="141">
        <v>0</v>
      </c>
      <c r="H506" s="80">
        <v>0</v>
      </c>
    </row>
    <row r="507" spans="1:8" x14ac:dyDescent="0.25">
      <c r="A507" s="18" t="s">
        <v>1370</v>
      </c>
      <c r="B507" s="32"/>
      <c r="C507" s="189"/>
      <c r="F507" s="135"/>
      <c r="G507" s="135"/>
      <c r="H507" s="21"/>
    </row>
    <row r="508" spans="1:8" x14ac:dyDescent="0.25">
      <c r="A508" s="18" t="s">
        <v>1371</v>
      </c>
      <c r="B508" s="32"/>
      <c r="C508" s="189"/>
      <c r="F508" s="135"/>
      <c r="G508" s="135"/>
      <c r="H508" s="21"/>
    </row>
    <row r="509" spans="1:8" x14ac:dyDescent="0.25">
      <c r="A509" s="18" t="s">
        <v>1372</v>
      </c>
      <c r="B509" s="32"/>
      <c r="C509" s="189"/>
      <c r="F509" s="135"/>
      <c r="G509" s="135"/>
      <c r="H509" s="21"/>
    </row>
    <row r="510" spans="1:8" ht="30" x14ac:dyDescent="0.25">
      <c r="A510" s="62"/>
      <c r="B510" s="62" t="s">
        <v>1373</v>
      </c>
      <c r="C510" s="190"/>
      <c r="D510" s="137" t="s">
        <v>279</v>
      </c>
      <c r="E510" s="137" t="s">
        <v>1349</v>
      </c>
      <c r="F510" s="137"/>
      <c r="G510" s="137" t="s">
        <v>793</v>
      </c>
      <c r="H510" s="36" t="s">
        <v>1350</v>
      </c>
    </row>
    <row r="511" spans="1:8" x14ac:dyDescent="0.25">
      <c r="A511" s="18" t="s">
        <v>1374</v>
      </c>
      <c r="B511" s="32" t="s">
        <v>891</v>
      </c>
      <c r="C511" s="189"/>
      <c r="D511" s="139" t="s">
        <v>250</v>
      </c>
      <c r="E511" s="129" t="s">
        <v>250</v>
      </c>
      <c r="F511" s="135"/>
      <c r="G511" s="140" t="s">
        <v>738</v>
      </c>
      <c r="H511" s="46" t="s">
        <v>738</v>
      </c>
    </row>
    <row r="512" spans="1:8" x14ac:dyDescent="0.25">
      <c r="A512" s="18" t="s">
        <v>1375</v>
      </c>
      <c r="B512" s="32" t="s">
        <v>891</v>
      </c>
      <c r="C512" s="189"/>
      <c r="D512" s="139" t="s">
        <v>250</v>
      </c>
      <c r="E512" s="129" t="s">
        <v>250</v>
      </c>
      <c r="F512" s="135"/>
      <c r="G512" s="140" t="s">
        <v>738</v>
      </c>
      <c r="H512" s="46" t="s">
        <v>738</v>
      </c>
    </row>
    <row r="513" spans="1:8" x14ac:dyDescent="0.25">
      <c r="A513" s="18" t="s">
        <v>1376</v>
      </c>
      <c r="B513" s="32" t="s">
        <v>891</v>
      </c>
      <c r="C513" s="189"/>
      <c r="D513" s="139" t="s">
        <v>250</v>
      </c>
      <c r="E513" s="129" t="s">
        <v>250</v>
      </c>
      <c r="F513" s="135"/>
      <c r="G513" s="140" t="s">
        <v>738</v>
      </c>
      <c r="H513" s="46" t="s">
        <v>738</v>
      </c>
    </row>
    <row r="514" spans="1:8" x14ac:dyDescent="0.25">
      <c r="A514" s="18" t="s">
        <v>1377</v>
      </c>
      <c r="B514" s="32" t="s">
        <v>891</v>
      </c>
      <c r="C514" s="189"/>
      <c r="D514" s="139" t="s">
        <v>250</v>
      </c>
      <c r="E514" s="129" t="s">
        <v>250</v>
      </c>
      <c r="F514" s="135"/>
      <c r="G514" s="140" t="s">
        <v>738</v>
      </c>
      <c r="H514" s="46" t="s">
        <v>738</v>
      </c>
    </row>
    <row r="515" spans="1:8" x14ac:dyDescent="0.25">
      <c r="A515" s="18" t="s">
        <v>1378</v>
      </c>
      <c r="B515" s="32" t="s">
        <v>891</v>
      </c>
      <c r="C515" s="189"/>
      <c r="D515" s="139" t="s">
        <v>250</v>
      </c>
      <c r="E515" s="129" t="s">
        <v>250</v>
      </c>
      <c r="F515" s="135"/>
      <c r="G515" s="140" t="s">
        <v>738</v>
      </c>
      <c r="H515" s="46" t="s">
        <v>738</v>
      </c>
    </row>
    <row r="516" spans="1:8" x14ac:dyDescent="0.25">
      <c r="A516" s="18" t="s">
        <v>1379</v>
      </c>
      <c r="B516" s="32" t="s">
        <v>891</v>
      </c>
      <c r="C516" s="189"/>
      <c r="D516" s="139" t="s">
        <v>250</v>
      </c>
      <c r="E516" s="129" t="s">
        <v>250</v>
      </c>
      <c r="F516" s="135"/>
      <c r="G516" s="140" t="s">
        <v>738</v>
      </c>
      <c r="H516" s="46" t="s">
        <v>738</v>
      </c>
    </row>
    <row r="517" spans="1:8" x14ac:dyDescent="0.25">
      <c r="A517" s="18" t="s">
        <v>1380</v>
      </c>
      <c r="B517" s="32" t="s">
        <v>891</v>
      </c>
      <c r="C517" s="189"/>
      <c r="D517" s="139" t="s">
        <v>250</v>
      </c>
      <c r="E517" s="129" t="s">
        <v>250</v>
      </c>
      <c r="F517" s="135"/>
      <c r="G517" s="140" t="s">
        <v>738</v>
      </c>
      <c r="H517" s="46" t="s">
        <v>738</v>
      </c>
    </row>
    <row r="518" spans="1:8" x14ac:dyDescent="0.25">
      <c r="A518" s="18" t="s">
        <v>1381</v>
      </c>
      <c r="B518" s="32" t="s">
        <v>891</v>
      </c>
      <c r="C518" s="189"/>
      <c r="D518" s="139" t="s">
        <v>250</v>
      </c>
      <c r="E518" s="129" t="s">
        <v>250</v>
      </c>
      <c r="F518" s="135"/>
      <c r="G518" s="140" t="s">
        <v>738</v>
      </c>
      <c r="H518" s="46" t="s">
        <v>738</v>
      </c>
    </row>
    <row r="519" spans="1:8" x14ac:dyDescent="0.25">
      <c r="A519" s="18" t="s">
        <v>1382</v>
      </c>
      <c r="B519" s="32" t="s">
        <v>891</v>
      </c>
      <c r="C519" s="189"/>
      <c r="D519" s="139" t="s">
        <v>250</v>
      </c>
      <c r="E519" s="129" t="s">
        <v>250</v>
      </c>
      <c r="F519" s="135"/>
      <c r="G519" s="140" t="s">
        <v>738</v>
      </c>
      <c r="H519" s="46" t="s">
        <v>738</v>
      </c>
    </row>
    <row r="520" spans="1:8" x14ac:dyDescent="0.25">
      <c r="A520" s="18" t="s">
        <v>1383</v>
      </c>
      <c r="B520" s="32" t="s">
        <v>891</v>
      </c>
      <c r="C520" s="189"/>
      <c r="D520" s="139" t="s">
        <v>250</v>
      </c>
      <c r="E520" s="129" t="s">
        <v>250</v>
      </c>
      <c r="F520" s="135"/>
      <c r="G520" s="140" t="s">
        <v>738</v>
      </c>
      <c r="H520" s="46" t="s">
        <v>738</v>
      </c>
    </row>
    <row r="521" spans="1:8" x14ac:dyDescent="0.25">
      <c r="A521" s="18" t="s">
        <v>1384</v>
      </c>
      <c r="B521" s="32" t="s">
        <v>891</v>
      </c>
      <c r="C521" s="189"/>
      <c r="D521" s="139" t="s">
        <v>250</v>
      </c>
      <c r="E521" s="129" t="s">
        <v>250</v>
      </c>
      <c r="F521" s="135"/>
      <c r="G521" s="140" t="s">
        <v>738</v>
      </c>
      <c r="H521" s="46" t="s">
        <v>738</v>
      </c>
    </row>
    <row r="522" spans="1:8" x14ac:dyDescent="0.25">
      <c r="A522" s="18" t="s">
        <v>1385</v>
      </c>
      <c r="B522" s="32" t="s">
        <v>891</v>
      </c>
      <c r="C522" s="189"/>
      <c r="D522" s="139" t="s">
        <v>250</v>
      </c>
      <c r="E522" s="129" t="s">
        <v>250</v>
      </c>
      <c r="F522" s="135"/>
      <c r="G522" s="140" t="s">
        <v>738</v>
      </c>
      <c r="H522" s="46" t="s">
        <v>738</v>
      </c>
    </row>
    <row r="523" spans="1:8" x14ac:dyDescent="0.25">
      <c r="A523" s="18" t="s">
        <v>1386</v>
      </c>
      <c r="B523" s="32" t="s">
        <v>891</v>
      </c>
      <c r="C523" s="189"/>
      <c r="D523" s="139" t="s">
        <v>250</v>
      </c>
      <c r="E523" s="129" t="s">
        <v>250</v>
      </c>
      <c r="F523" s="135"/>
      <c r="G523" s="140" t="s">
        <v>738</v>
      </c>
      <c r="H523" s="46" t="s">
        <v>738</v>
      </c>
    </row>
    <row r="524" spans="1:8" x14ac:dyDescent="0.25">
      <c r="A524" s="18" t="s">
        <v>1387</v>
      </c>
      <c r="B524" s="32" t="s">
        <v>891</v>
      </c>
      <c r="C524" s="189"/>
      <c r="D524" s="139" t="s">
        <v>250</v>
      </c>
      <c r="E524" s="129" t="s">
        <v>250</v>
      </c>
      <c r="F524" s="135"/>
      <c r="G524" s="140" t="s">
        <v>738</v>
      </c>
      <c r="H524" s="46" t="s">
        <v>738</v>
      </c>
    </row>
    <row r="525" spans="1:8" x14ac:dyDescent="0.25">
      <c r="A525" s="18" t="s">
        <v>1388</v>
      </c>
      <c r="B525" s="32" t="s">
        <v>891</v>
      </c>
      <c r="C525" s="189"/>
      <c r="D525" s="139" t="s">
        <v>250</v>
      </c>
      <c r="E525" s="129" t="s">
        <v>250</v>
      </c>
      <c r="F525" s="135"/>
      <c r="G525" s="140" t="s">
        <v>738</v>
      </c>
      <c r="H525" s="46" t="s">
        <v>738</v>
      </c>
    </row>
    <row r="526" spans="1:8" x14ac:dyDescent="0.25">
      <c r="A526" s="18" t="s">
        <v>1389</v>
      </c>
      <c r="B526" s="32" t="s">
        <v>891</v>
      </c>
      <c r="C526" s="189"/>
      <c r="D526" s="139" t="s">
        <v>250</v>
      </c>
      <c r="E526" s="129" t="s">
        <v>250</v>
      </c>
      <c r="F526" s="135"/>
      <c r="G526" s="140" t="s">
        <v>738</v>
      </c>
      <c r="H526" s="46" t="s">
        <v>738</v>
      </c>
    </row>
    <row r="527" spans="1:8" x14ac:dyDescent="0.25">
      <c r="A527" s="18" t="s">
        <v>1390</v>
      </c>
      <c r="B527" s="32" t="s">
        <v>891</v>
      </c>
      <c r="C527" s="189"/>
      <c r="D527" s="139" t="s">
        <v>250</v>
      </c>
      <c r="E527" s="129" t="s">
        <v>250</v>
      </c>
      <c r="F527" s="135"/>
      <c r="G527" s="140" t="s">
        <v>738</v>
      </c>
      <c r="H527" s="46" t="s">
        <v>738</v>
      </c>
    </row>
    <row r="528" spans="1:8" x14ac:dyDescent="0.25">
      <c r="A528" s="18" t="s">
        <v>1391</v>
      </c>
      <c r="B528" s="32" t="s">
        <v>1097</v>
      </c>
      <c r="C528" s="189"/>
      <c r="D528" s="139" t="s">
        <v>250</v>
      </c>
      <c r="E528" s="129" t="s">
        <v>250</v>
      </c>
      <c r="F528" s="135"/>
      <c r="G528" s="140" t="s">
        <v>738</v>
      </c>
      <c r="H528" s="46" t="s">
        <v>738</v>
      </c>
    </row>
    <row r="529" spans="1:8" x14ac:dyDescent="0.25">
      <c r="A529" s="18" t="s">
        <v>1392</v>
      </c>
      <c r="B529" s="32" t="s">
        <v>315</v>
      </c>
      <c r="C529" s="189"/>
      <c r="D529" s="139">
        <v>0</v>
      </c>
      <c r="E529" s="129">
        <v>0</v>
      </c>
      <c r="F529" s="135"/>
      <c r="G529" s="141">
        <v>0</v>
      </c>
      <c r="H529" s="80">
        <v>0</v>
      </c>
    </row>
    <row r="530" spans="1:8" x14ac:dyDescent="0.25">
      <c r="A530" s="18" t="s">
        <v>1393</v>
      </c>
      <c r="B530" s="32"/>
      <c r="C530" s="189"/>
      <c r="F530" s="135"/>
      <c r="G530" s="135"/>
      <c r="H530" s="21"/>
    </row>
    <row r="531" spans="1:8" x14ac:dyDescent="0.25">
      <c r="A531" s="18" t="s">
        <v>1394</v>
      </c>
      <c r="B531" s="32"/>
      <c r="C531" s="189"/>
      <c r="F531" s="135"/>
      <c r="G531" s="135"/>
      <c r="H531" s="21"/>
    </row>
    <row r="532" spans="1:8" x14ac:dyDescent="0.25">
      <c r="A532" s="18" t="s">
        <v>1395</v>
      </c>
      <c r="B532" s="32"/>
      <c r="C532" s="189"/>
      <c r="F532" s="135"/>
      <c r="G532" s="135"/>
      <c r="H532" s="21"/>
    </row>
    <row r="533" spans="1:8" x14ac:dyDescent="0.25">
      <c r="A533" s="62"/>
      <c r="B533" s="62" t="s">
        <v>1396</v>
      </c>
      <c r="C533" s="190"/>
      <c r="D533" s="137" t="s">
        <v>279</v>
      </c>
      <c r="E533" s="137" t="s">
        <v>1349</v>
      </c>
      <c r="F533" s="137"/>
      <c r="G533" s="137" t="s">
        <v>793</v>
      </c>
      <c r="H533" s="36" t="s">
        <v>1350</v>
      </c>
    </row>
    <row r="534" spans="1:8" x14ac:dyDescent="0.25">
      <c r="A534" s="18" t="s">
        <v>1397</v>
      </c>
      <c r="B534" s="32" t="s">
        <v>1127</v>
      </c>
      <c r="C534" s="189"/>
      <c r="D534" s="139" t="s">
        <v>250</v>
      </c>
      <c r="E534" s="129" t="s">
        <v>250</v>
      </c>
      <c r="F534" s="135"/>
      <c r="G534" s="140" t="s">
        <v>738</v>
      </c>
      <c r="H534" s="46" t="s">
        <v>738</v>
      </c>
    </row>
    <row r="535" spans="1:8" x14ac:dyDescent="0.25">
      <c r="A535" s="18" t="s">
        <v>1398</v>
      </c>
      <c r="B535" s="32" t="s">
        <v>1129</v>
      </c>
      <c r="C535" s="189"/>
      <c r="D535" s="139" t="s">
        <v>250</v>
      </c>
      <c r="E535" s="129" t="s">
        <v>250</v>
      </c>
      <c r="F535" s="135"/>
      <c r="G535" s="140" t="s">
        <v>738</v>
      </c>
      <c r="H535" s="46" t="s">
        <v>738</v>
      </c>
    </row>
    <row r="536" spans="1:8" x14ac:dyDescent="0.25">
      <c r="A536" s="18" t="s">
        <v>1399</v>
      </c>
      <c r="B536" s="32" t="s">
        <v>1131</v>
      </c>
      <c r="C536" s="189"/>
      <c r="D536" s="139" t="s">
        <v>250</v>
      </c>
      <c r="E536" s="129" t="s">
        <v>250</v>
      </c>
      <c r="F536" s="135"/>
      <c r="G536" s="140" t="s">
        <v>738</v>
      </c>
      <c r="H536" s="46" t="s">
        <v>738</v>
      </c>
    </row>
    <row r="537" spans="1:8" x14ac:dyDescent="0.25">
      <c r="A537" s="18" t="s">
        <v>1400</v>
      </c>
      <c r="B537" s="32" t="s">
        <v>1133</v>
      </c>
      <c r="C537" s="189"/>
      <c r="D537" s="139" t="s">
        <v>250</v>
      </c>
      <c r="E537" s="129" t="s">
        <v>250</v>
      </c>
      <c r="F537" s="135"/>
      <c r="G537" s="140" t="s">
        <v>738</v>
      </c>
      <c r="H537" s="46" t="s">
        <v>738</v>
      </c>
    </row>
    <row r="538" spans="1:8" x14ac:dyDescent="0.25">
      <c r="A538" s="18" t="s">
        <v>1401</v>
      </c>
      <c r="B538" s="32" t="s">
        <v>1135</v>
      </c>
      <c r="C538" s="189"/>
      <c r="D538" s="139" t="s">
        <v>250</v>
      </c>
      <c r="E538" s="129" t="s">
        <v>250</v>
      </c>
      <c r="F538" s="135"/>
      <c r="G538" s="140" t="s">
        <v>738</v>
      </c>
      <c r="H538" s="46" t="s">
        <v>738</v>
      </c>
    </row>
    <row r="539" spans="1:8" x14ac:dyDescent="0.25">
      <c r="A539" s="18" t="s">
        <v>1402</v>
      </c>
      <c r="B539" s="32" t="s">
        <v>1137</v>
      </c>
      <c r="C539" s="189"/>
      <c r="D539" s="139" t="s">
        <v>250</v>
      </c>
      <c r="E539" s="129" t="s">
        <v>250</v>
      </c>
      <c r="F539" s="135"/>
      <c r="G539" s="140" t="s">
        <v>738</v>
      </c>
      <c r="H539" s="46" t="s">
        <v>738</v>
      </c>
    </row>
    <row r="540" spans="1:8" x14ac:dyDescent="0.25">
      <c r="A540" s="18" t="s">
        <v>1403</v>
      </c>
      <c r="B540" s="32" t="s">
        <v>1139</v>
      </c>
      <c r="C540" s="189"/>
      <c r="D540" s="139" t="s">
        <v>250</v>
      </c>
      <c r="E540" s="129" t="s">
        <v>250</v>
      </c>
      <c r="F540" s="135"/>
      <c r="G540" s="140" t="s">
        <v>738</v>
      </c>
      <c r="H540" s="46" t="s">
        <v>738</v>
      </c>
    </row>
    <row r="541" spans="1:8" x14ac:dyDescent="0.25">
      <c r="A541" s="18" t="s">
        <v>1404</v>
      </c>
      <c r="B541" s="32" t="s">
        <v>1141</v>
      </c>
      <c r="C541" s="189"/>
      <c r="D541" s="139" t="s">
        <v>250</v>
      </c>
      <c r="E541" s="129" t="s">
        <v>250</v>
      </c>
      <c r="F541" s="135"/>
      <c r="G541" s="140" t="s">
        <v>738</v>
      </c>
      <c r="H541" s="46" t="s">
        <v>738</v>
      </c>
    </row>
    <row r="542" spans="1:8" x14ac:dyDescent="0.25">
      <c r="A542" s="18" t="s">
        <v>1405</v>
      </c>
      <c r="B542" s="32" t="s">
        <v>1143</v>
      </c>
      <c r="C542" s="189"/>
      <c r="D542" s="139" t="s">
        <v>250</v>
      </c>
      <c r="E542" s="133" t="s">
        <v>250</v>
      </c>
      <c r="F542" s="135"/>
      <c r="G542" s="140" t="s">
        <v>738</v>
      </c>
      <c r="H542" s="46" t="s">
        <v>738</v>
      </c>
    </row>
    <row r="543" spans="1:8" x14ac:dyDescent="0.25">
      <c r="A543" s="18" t="s">
        <v>1406</v>
      </c>
      <c r="B543" s="18" t="s">
        <v>1145</v>
      </c>
      <c r="D543" s="139" t="s">
        <v>250</v>
      </c>
      <c r="E543" s="133" t="s">
        <v>250</v>
      </c>
      <c r="F543" s="69"/>
      <c r="G543" s="140" t="s">
        <v>738</v>
      </c>
      <c r="H543" s="46" t="s">
        <v>738</v>
      </c>
    </row>
    <row r="544" spans="1:8" x14ac:dyDescent="0.25">
      <c r="A544" s="18" t="s">
        <v>1407</v>
      </c>
      <c r="B544" s="18" t="s">
        <v>1147</v>
      </c>
      <c r="D544" s="139" t="s">
        <v>250</v>
      </c>
      <c r="E544" s="133" t="s">
        <v>250</v>
      </c>
      <c r="F544" s="69"/>
      <c r="G544" s="140" t="s">
        <v>738</v>
      </c>
      <c r="H544" s="46" t="s">
        <v>738</v>
      </c>
    </row>
    <row r="545" spans="1:8" x14ac:dyDescent="0.25">
      <c r="A545" s="18" t="s">
        <v>1408</v>
      </c>
      <c r="B545" s="32" t="s">
        <v>1149</v>
      </c>
      <c r="C545" s="189"/>
      <c r="D545" s="139" t="s">
        <v>250</v>
      </c>
      <c r="E545" s="133" t="s">
        <v>250</v>
      </c>
      <c r="F545" s="135"/>
      <c r="G545" s="140" t="s">
        <v>738</v>
      </c>
      <c r="H545" s="46" t="s">
        <v>738</v>
      </c>
    </row>
    <row r="546" spans="1:8" x14ac:dyDescent="0.25">
      <c r="A546" s="18" t="s">
        <v>1409</v>
      </c>
      <c r="B546" s="18" t="s">
        <v>1097</v>
      </c>
      <c r="D546" s="139" t="s">
        <v>250</v>
      </c>
      <c r="E546" s="129" t="s">
        <v>250</v>
      </c>
      <c r="F546" s="135"/>
      <c r="G546" s="140" t="s">
        <v>738</v>
      </c>
      <c r="H546" s="46" t="s">
        <v>738</v>
      </c>
    </row>
    <row r="547" spans="1:8" x14ac:dyDescent="0.25">
      <c r="A547" s="18" t="s">
        <v>1410</v>
      </c>
      <c r="B547" s="32" t="s">
        <v>315</v>
      </c>
      <c r="C547" s="189"/>
      <c r="D547" s="139">
        <v>0</v>
      </c>
      <c r="E547" s="129">
        <v>0</v>
      </c>
      <c r="F547" s="135"/>
      <c r="G547" s="141">
        <v>0</v>
      </c>
      <c r="H547" s="80">
        <v>0</v>
      </c>
    </row>
    <row r="548" spans="1:8" x14ac:dyDescent="0.25">
      <c r="A548" s="18" t="s">
        <v>1411</v>
      </c>
      <c r="B548" s="32"/>
      <c r="C548" s="189"/>
      <c r="D548" s="139"/>
      <c r="E548" s="129"/>
      <c r="F548" s="135"/>
      <c r="G548" s="140"/>
      <c r="H548" s="46"/>
    </row>
    <row r="549" spans="1:8" x14ac:dyDescent="0.25">
      <c r="A549" s="18" t="s">
        <v>1412</v>
      </c>
      <c r="B549" s="32"/>
      <c r="C549" s="189"/>
      <c r="D549" s="139"/>
      <c r="E549" s="129"/>
      <c r="F549" s="135"/>
      <c r="G549" s="140"/>
      <c r="H549" s="46"/>
    </row>
    <row r="550" spans="1:8" x14ac:dyDescent="0.25">
      <c r="A550" s="18" t="s">
        <v>1413</v>
      </c>
      <c r="B550" s="32"/>
      <c r="C550" s="189"/>
      <c r="D550" s="139"/>
      <c r="E550" s="129"/>
      <c r="F550" s="135"/>
      <c r="G550" s="140"/>
      <c r="H550" s="46"/>
    </row>
    <row r="551" spans="1:8" x14ac:dyDescent="0.25">
      <c r="A551" s="18" t="s">
        <v>1414</v>
      </c>
      <c r="B551" s="32"/>
      <c r="C551" s="189"/>
      <c r="D551" s="139"/>
      <c r="E551" s="129"/>
      <c r="F551" s="135"/>
      <c r="G551" s="140"/>
      <c r="H551" s="46"/>
    </row>
    <row r="552" spans="1:8" x14ac:dyDescent="0.25">
      <c r="A552" s="18" t="s">
        <v>1415</v>
      </c>
      <c r="B552" s="32"/>
      <c r="C552" s="189"/>
      <c r="D552" s="139"/>
      <c r="E552" s="129"/>
      <c r="F552" s="135"/>
      <c r="G552" s="140"/>
      <c r="H552" s="46"/>
    </row>
    <row r="553" spans="1:8" x14ac:dyDescent="0.25">
      <c r="A553" s="18" t="s">
        <v>1416</v>
      </c>
      <c r="B553" s="32"/>
      <c r="C553" s="189"/>
      <c r="D553" s="139"/>
      <c r="E553" s="129"/>
      <c r="F553" s="135"/>
      <c r="G553" s="140" t="s">
        <v>738</v>
      </c>
      <c r="H553" s="46" t="s">
        <v>738</v>
      </c>
    </row>
    <row r="554" spans="1:8" x14ac:dyDescent="0.25">
      <c r="A554" s="18" t="s">
        <v>1417</v>
      </c>
      <c r="B554" s="69"/>
      <c r="C554" s="198"/>
      <c r="D554" s="69"/>
      <c r="E554" s="69"/>
      <c r="F554" s="69"/>
      <c r="G554" s="69"/>
      <c r="H554" s="69"/>
    </row>
    <row r="555" spans="1:8" x14ac:dyDescent="0.25">
      <c r="A555" s="18" t="s">
        <v>1418</v>
      </c>
      <c r="B555" s="69"/>
      <c r="C555" s="198"/>
      <c r="D555" s="69"/>
      <c r="E555" s="69"/>
      <c r="F555" s="69"/>
      <c r="G555" s="69"/>
      <c r="H555" s="69"/>
    </row>
    <row r="556" spans="1:8" x14ac:dyDescent="0.25">
      <c r="A556" s="18" t="s">
        <v>1419</v>
      </c>
    </row>
    <row r="557" spans="1:8" x14ac:dyDescent="0.25">
      <c r="A557" s="18" t="s">
        <v>1420</v>
      </c>
    </row>
    <row r="558" spans="1:8" x14ac:dyDescent="0.25">
      <c r="A558" s="62"/>
      <c r="B558" s="62" t="s">
        <v>1421</v>
      </c>
      <c r="C558" s="190"/>
      <c r="D558" s="137" t="s">
        <v>279</v>
      </c>
      <c r="E558" s="137" t="s">
        <v>1077</v>
      </c>
      <c r="F558" s="137"/>
      <c r="G558" s="137" t="s">
        <v>792</v>
      </c>
      <c r="H558" s="36" t="s">
        <v>1350</v>
      </c>
    </row>
    <row r="559" spans="1:8" x14ac:dyDescent="0.25">
      <c r="A559" s="18" t="s">
        <v>1422</v>
      </c>
      <c r="B559" s="32" t="s">
        <v>1180</v>
      </c>
      <c r="C559" s="189"/>
      <c r="D559" s="139" t="s">
        <v>250</v>
      </c>
      <c r="E559" s="129" t="s">
        <v>250</v>
      </c>
      <c r="F559" s="135"/>
      <c r="G559" s="140" t="s">
        <v>738</v>
      </c>
      <c r="H559" s="46" t="s">
        <v>738</v>
      </c>
    </row>
    <row r="560" spans="1:8" x14ac:dyDescent="0.25">
      <c r="A560" s="18" t="s">
        <v>1423</v>
      </c>
      <c r="B560" s="94" t="s">
        <v>1424</v>
      </c>
      <c r="C560" s="199"/>
      <c r="D560" s="139" t="s">
        <v>250</v>
      </c>
      <c r="E560" s="129" t="s">
        <v>250</v>
      </c>
      <c r="F560" s="135"/>
      <c r="G560" s="140" t="s">
        <v>738</v>
      </c>
      <c r="H560" s="46" t="s">
        <v>738</v>
      </c>
    </row>
    <row r="561" spans="1:8" x14ac:dyDescent="0.25">
      <c r="A561" s="18" t="s">
        <v>1425</v>
      </c>
      <c r="B561" s="32" t="s">
        <v>657</v>
      </c>
      <c r="C561" s="189"/>
      <c r="D561" s="139" t="s">
        <v>250</v>
      </c>
      <c r="E561" s="129" t="s">
        <v>250</v>
      </c>
      <c r="F561" s="135"/>
      <c r="G561" s="140" t="s">
        <v>738</v>
      </c>
      <c r="H561" s="46" t="s">
        <v>738</v>
      </c>
    </row>
    <row r="562" spans="1:8" x14ac:dyDescent="0.25">
      <c r="A562" s="18" t="s">
        <v>1426</v>
      </c>
      <c r="B562" s="18" t="s">
        <v>1097</v>
      </c>
      <c r="D562" s="139" t="s">
        <v>250</v>
      </c>
      <c r="E562" s="129" t="s">
        <v>250</v>
      </c>
      <c r="F562" s="135"/>
      <c r="G562" s="140" t="s">
        <v>738</v>
      </c>
      <c r="H562" s="46" t="s">
        <v>738</v>
      </c>
    </row>
    <row r="563" spans="1:8" x14ac:dyDescent="0.25">
      <c r="A563" s="18" t="s">
        <v>1427</v>
      </c>
      <c r="B563" s="32" t="s">
        <v>315</v>
      </c>
      <c r="C563" s="189"/>
      <c r="D563" s="139">
        <v>0</v>
      </c>
      <c r="E563" s="129">
        <v>0</v>
      </c>
      <c r="F563" s="135"/>
      <c r="G563" s="141">
        <v>0</v>
      </c>
      <c r="H563" s="80">
        <v>0</v>
      </c>
    </row>
    <row r="565" spans="1:8" x14ac:dyDescent="0.25">
      <c r="A565" s="62"/>
      <c r="B565" s="62" t="s">
        <v>1450</v>
      </c>
      <c r="C565" s="190"/>
      <c r="D565" s="161" t="s">
        <v>1187</v>
      </c>
      <c r="E565" s="161" t="s">
        <v>1429</v>
      </c>
      <c r="F565" s="161"/>
      <c r="G565" s="161" t="s">
        <v>1189</v>
      </c>
      <c r="H565" s="62"/>
    </row>
    <row r="566" spans="1:8" x14ac:dyDescent="0.25">
      <c r="A566" s="18" t="s">
        <v>1430</v>
      </c>
      <c r="B566" s="32" t="s">
        <v>1309</v>
      </c>
      <c r="C566" s="189"/>
      <c r="D566" s="162" t="s">
        <v>250</v>
      </c>
      <c r="E566" s="159" t="s">
        <v>250</v>
      </c>
      <c r="F566" s="163"/>
      <c r="G566" s="159" t="s">
        <v>250</v>
      </c>
      <c r="H566" s="46" t="s">
        <v>738</v>
      </c>
    </row>
    <row r="567" spans="1:8" x14ac:dyDescent="0.25">
      <c r="A567" s="18" t="s">
        <v>1431</v>
      </c>
      <c r="B567" s="32" t="s">
        <v>1311</v>
      </c>
      <c r="C567" s="189"/>
      <c r="D567" s="162" t="s">
        <v>250</v>
      </c>
      <c r="E567" s="159" t="s">
        <v>250</v>
      </c>
      <c r="F567" s="163"/>
      <c r="G567" s="159" t="s">
        <v>250</v>
      </c>
      <c r="H567" s="46" t="s">
        <v>738</v>
      </c>
    </row>
    <row r="568" spans="1:8" x14ac:dyDescent="0.25">
      <c r="A568" s="18" t="s">
        <v>1432</v>
      </c>
      <c r="B568" s="32" t="s">
        <v>1313</v>
      </c>
      <c r="C568" s="189"/>
      <c r="D568" s="162" t="s">
        <v>250</v>
      </c>
      <c r="E568" s="159" t="s">
        <v>250</v>
      </c>
      <c r="F568" s="163"/>
      <c r="G568" s="159" t="s">
        <v>250</v>
      </c>
      <c r="H568" s="46" t="s">
        <v>738</v>
      </c>
    </row>
    <row r="569" spans="1:8" x14ac:dyDescent="0.25">
      <c r="A569" s="18" t="s">
        <v>1433</v>
      </c>
      <c r="B569" s="32" t="s">
        <v>1315</v>
      </c>
      <c r="C569" s="189"/>
      <c r="D569" s="162" t="s">
        <v>250</v>
      </c>
      <c r="E569" s="159" t="s">
        <v>250</v>
      </c>
      <c r="F569" s="163"/>
      <c r="G569" s="159" t="s">
        <v>250</v>
      </c>
      <c r="H569" s="46" t="s">
        <v>738</v>
      </c>
    </row>
    <row r="570" spans="1:8" x14ac:dyDescent="0.25">
      <c r="A570" s="18" t="s">
        <v>1434</v>
      </c>
      <c r="B570" s="32" t="s">
        <v>1317</v>
      </c>
      <c r="C570" s="189"/>
      <c r="D570" s="162" t="s">
        <v>250</v>
      </c>
      <c r="E570" s="159" t="s">
        <v>250</v>
      </c>
      <c r="F570" s="163"/>
      <c r="G570" s="159" t="s">
        <v>250</v>
      </c>
      <c r="H570" s="46" t="s">
        <v>738</v>
      </c>
    </row>
    <row r="571" spans="1:8" x14ac:dyDescent="0.25">
      <c r="A571" s="18" t="s">
        <v>1435</v>
      </c>
      <c r="B571" s="32" t="s">
        <v>1319</v>
      </c>
      <c r="C571" s="189"/>
      <c r="D571" s="162" t="s">
        <v>250</v>
      </c>
      <c r="E571" s="159" t="s">
        <v>250</v>
      </c>
      <c r="F571" s="163"/>
      <c r="G571" s="159" t="s">
        <v>250</v>
      </c>
      <c r="H571" s="46" t="s">
        <v>738</v>
      </c>
    </row>
    <row r="572" spans="1:8" x14ac:dyDescent="0.25">
      <c r="A572" s="18" t="s">
        <v>1436</v>
      </c>
      <c r="B572" s="32" t="s">
        <v>1321</v>
      </c>
      <c r="C572" s="189"/>
      <c r="D572" s="162" t="s">
        <v>250</v>
      </c>
      <c r="E572" s="159" t="s">
        <v>250</v>
      </c>
      <c r="F572" s="163"/>
      <c r="G572" s="159" t="s">
        <v>250</v>
      </c>
      <c r="H572" s="46" t="s">
        <v>738</v>
      </c>
    </row>
    <row r="573" spans="1:8" x14ac:dyDescent="0.25">
      <c r="A573" s="18" t="s">
        <v>1437</v>
      </c>
      <c r="B573" s="32" t="s">
        <v>1323</v>
      </c>
      <c r="C573" s="189"/>
      <c r="D573" s="162" t="s">
        <v>250</v>
      </c>
      <c r="E573" s="159" t="s">
        <v>250</v>
      </c>
      <c r="F573" s="163"/>
      <c r="G573" s="159" t="s">
        <v>250</v>
      </c>
      <c r="H573" s="46" t="s">
        <v>738</v>
      </c>
    </row>
    <row r="574" spans="1:8" x14ac:dyDescent="0.25">
      <c r="A574" s="18" t="s">
        <v>1438</v>
      </c>
      <c r="B574" s="32" t="s">
        <v>1325</v>
      </c>
      <c r="C574" s="189"/>
      <c r="D574" s="162" t="s">
        <v>250</v>
      </c>
      <c r="E574" s="159" t="s">
        <v>250</v>
      </c>
      <c r="F574" s="163"/>
      <c r="G574" s="159" t="s">
        <v>250</v>
      </c>
      <c r="H574" s="46" t="s">
        <v>738</v>
      </c>
    </row>
    <row r="575" spans="1:8" x14ac:dyDescent="0.25">
      <c r="A575" s="18" t="s">
        <v>1439</v>
      </c>
      <c r="B575" s="32" t="s">
        <v>1327</v>
      </c>
      <c r="C575" s="189"/>
      <c r="D575" s="162" t="s">
        <v>250</v>
      </c>
      <c r="E575" s="159" t="s">
        <v>250</v>
      </c>
      <c r="F575" s="163"/>
      <c r="G575" s="159" t="s">
        <v>250</v>
      </c>
      <c r="H575" s="46" t="s">
        <v>738</v>
      </c>
    </row>
    <row r="576" spans="1:8" x14ac:dyDescent="0.25">
      <c r="A576" s="18" t="s">
        <v>1440</v>
      </c>
      <c r="B576" s="32" t="s">
        <v>1329</v>
      </c>
      <c r="C576" s="189"/>
      <c r="D576" s="162" t="s">
        <v>250</v>
      </c>
      <c r="E576" s="159" t="s">
        <v>250</v>
      </c>
      <c r="F576" s="163"/>
      <c r="G576" s="159" t="s">
        <v>250</v>
      </c>
      <c r="H576" s="46" t="s">
        <v>738</v>
      </c>
    </row>
    <row r="577" spans="1:8" x14ac:dyDescent="0.25">
      <c r="A577" s="18" t="s">
        <v>1441</v>
      </c>
      <c r="B577" s="32" t="s">
        <v>1331</v>
      </c>
      <c r="C577" s="189"/>
      <c r="D577" s="162" t="s">
        <v>250</v>
      </c>
      <c r="E577" s="159" t="s">
        <v>250</v>
      </c>
      <c r="F577" s="163"/>
      <c r="G577" s="159" t="s">
        <v>250</v>
      </c>
      <c r="H577" s="46" t="s">
        <v>738</v>
      </c>
    </row>
    <row r="578" spans="1:8" x14ac:dyDescent="0.25">
      <c r="A578" s="18" t="s">
        <v>1442</v>
      </c>
      <c r="B578" s="32" t="s">
        <v>313</v>
      </c>
      <c r="C578" s="189"/>
      <c r="D578" s="162" t="s">
        <v>250</v>
      </c>
      <c r="E578" s="159" t="s">
        <v>250</v>
      </c>
      <c r="F578" s="163"/>
      <c r="G578" s="159" t="s">
        <v>250</v>
      </c>
      <c r="H578" s="46" t="s">
        <v>738</v>
      </c>
    </row>
    <row r="579" spans="1:8" x14ac:dyDescent="0.25">
      <c r="A579" s="18" t="s">
        <v>1443</v>
      </c>
      <c r="B579" s="32" t="s">
        <v>1097</v>
      </c>
      <c r="C579" s="189"/>
      <c r="D579" s="162" t="s">
        <v>250</v>
      </c>
      <c r="E579" s="159" t="s">
        <v>250</v>
      </c>
      <c r="F579" s="163"/>
      <c r="G579" s="159" t="s">
        <v>250</v>
      </c>
      <c r="H579" s="46" t="s">
        <v>738</v>
      </c>
    </row>
    <row r="580" spans="1:8" x14ac:dyDescent="0.25">
      <c r="A580" s="18" t="s">
        <v>1444</v>
      </c>
      <c r="B580" s="32" t="s">
        <v>315</v>
      </c>
      <c r="C580" s="189"/>
      <c r="D580" s="139">
        <v>0</v>
      </c>
      <c r="E580" s="133">
        <v>0</v>
      </c>
      <c r="F580" s="130"/>
      <c r="G580" s="139"/>
      <c r="H580" s="46" t="s">
        <v>738</v>
      </c>
    </row>
    <row r="581" spans="1:8" x14ac:dyDescent="0.25">
      <c r="A581" s="18" t="s">
        <v>1445</v>
      </c>
      <c r="B581" s="18" t="s">
        <v>1200</v>
      </c>
      <c r="D581" s="69"/>
      <c r="E581" s="69"/>
      <c r="F581" s="69"/>
      <c r="G581" s="159" t="s">
        <v>250</v>
      </c>
      <c r="H581" s="46" t="s">
        <v>738</v>
      </c>
    </row>
    <row r="582" spans="1:8" x14ac:dyDescent="0.25">
      <c r="A582" s="18" t="s">
        <v>1446</v>
      </c>
      <c r="B582" s="32"/>
      <c r="C582" s="189"/>
      <c r="D582" s="139"/>
      <c r="E582" s="129"/>
      <c r="F582" s="130"/>
      <c r="G582" s="140"/>
      <c r="H582" s="46" t="s">
        <v>738</v>
      </c>
    </row>
    <row r="583" spans="1:8" x14ac:dyDescent="0.25">
      <c r="A583" s="18" t="s">
        <v>1447</v>
      </c>
      <c r="B583" s="32"/>
      <c r="C583" s="189"/>
      <c r="D583" s="139"/>
      <c r="E583" s="129"/>
      <c r="F583" s="130"/>
      <c r="G583" s="140"/>
      <c r="H583" s="46" t="s">
        <v>738</v>
      </c>
    </row>
    <row r="584" spans="1:8" x14ac:dyDescent="0.25">
      <c r="A584" s="18" t="s">
        <v>1448</v>
      </c>
      <c r="B584" s="32"/>
      <c r="C584" s="189"/>
      <c r="D584" s="139"/>
      <c r="E584" s="129"/>
      <c r="F584" s="130"/>
      <c r="G584" s="140"/>
      <c r="H584" s="46" t="s">
        <v>738</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566:E584 D313:E318 D542:E545 D295:E311 D337:E355 D272:E293 D249:E270" name="Optional ECBECAIs_2"/>
    <protectedRange sqref="B249:C266 B272:C289 B337:C354 B566:C583"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headerFooter>
    <oddFooter>&amp;L_x000D_&amp;1#&amp;"Calibri"&amp;7&amp;K000000 Classification: PROTECTED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topLeftCell="A108" workbookViewId="0">
      <selection activeCell="C13" sqref="C13"/>
    </sheetView>
  </sheetViews>
  <sheetFormatPr defaultRowHeight="15" x14ac:dyDescent="0.25"/>
  <cols>
    <col min="1" max="1" width="12.140625" style="18" customWidth="1"/>
    <col min="2" max="2" width="60.7109375" style="18" customWidth="1"/>
    <col min="3" max="4" width="40.7109375" style="18" customWidth="1"/>
    <col min="5" max="5" width="7.28515625" style="18" customWidth="1"/>
    <col min="6" max="6" width="40.7109375" style="18" customWidth="1"/>
    <col min="7" max="7" width="40.7109375" style="12" customWidth="1"/>
    <col min="8" max="8" width="7.28515625" style="18" customWidth="1"/>
  </cols>
  <sheetData>
    <row r="1" spans="1:8" ht="31.5" x14ac:dyDescent="0.25">
      <c r="A1" s="11" t="s">
        <v>1451</v>
      </c>
      <c r="B1" s="11"/>
      <c r="C1" s="12"/>
      <c r="D1" s="12"/>
      <c r="E1" s="12"/>
      <c r="F1" s="13" t="s">
        <v>3074</v>
      </c>
      <c r="H1" s="12"/>
    </row>
    <row r="2" spans="1:8" ht="15.75" thickBot="1" x14ac:dyDescent="0.3">
      <c r="A2" s="12"/>
      <c r="B2" s="12"/>
      <c r="C2" s="12"/>
      <c r="D2" s="12"/>
      <c r="E2" s="12"/>
      <c r="F2" s="12"/>
      <c r="H2" s="69"/>
    </row>
    <row r="3" spans="1:8" ht="19.5" thickBot="1" x14ac:dyDescent="0.3">
      <c r="A3" s="15"/>
      <c r="B3" s="16" t="s">
        <v>237</v>
      </c>
      <c r="C3" s="17" t="s">
        <v>238</v>
      </c>
      <c r="D3" s="15"/>
      <c r="E3" s="15"/>
      <c r="F3" s="15"/>
      <c r="G3" s="15"/>
      <c r="H3" s="69"/>
    </row>
    <row r="4" spans="1:8" ht="15.75" thickBot="1" x14ac:dyDescent="0.3">
      <c r="H4" s="69"/>
    </row>
    <row r="5" spans="1:8" ht="18.75" x14ac:dyDescent="0.25">
      <c r="B5" s="20" t="s">
        <v>1452</v>
      </c>
      <c r="C5" s="19"/>
      <c r="E5" s="21"/>
      <c r="F5" s="21"/>
      <c r="H5" s="69"/>
    </row>
    <row r="6" spans="1:8" ht="15.75" thickBot="1" x14ac:dyDescent="0.3">
      <c r="B6" s="24" t="s">
        <v>1453</v>
      </c>
      <c r="H6" s="69"/>
    </row>
    <row r="7" spans="1:8" x14ac:dyDescent="0.25">
      <c r="B7" s="97"/>
      <c r="H7" s="69"/>
    </row>
    <row r="8" spans="1:8" ht="37.5" x14ac:dyDescent="0.25">
      <c r="A8" s="26" t="s">
        <v>247</v>
      </c>
      <c r="B8" s="26" t="s">
        <v>1453</v>
      </c>
      <c r="C8" s="27"/>
      <c r="D8" s="27"/>
      <c r="E8" s="27"/>
      <c r="F8" s="27"/>
      <c r="G8" s="28"/>
      <c r="H8" s="69"/>
    </row>
    <row r="9" spans="1:8" x14ac:dyDescent="0.25">
      <c r="A9" s="36"/>
      <c r="B9" s="37" t="s">
        <v>1454</v>
      </c>
      <c r="C9" s="36"/>
      <c r="D9" s="36"/>
      <c r="E9" s="36"/>
      <c r="F9" s="39"/>
      <c r="G9" s="39"/>
      <c r="H9" s="69"/>
    </row>
    <row r="10" spans="1:8" x14ac:dyDescent="0.25">
      <c r="A10" s="18" t="s">
        <v>1455</v>
      </c>
      <c r="B10" s="18" t="s">
        <v>1456</v>
      </c>
      <c r="C10" s="92" t="s">
        <v>250</v>
      </c>
      <c r="E10" s="32"/>
      <c r="F10" s="32"/>
      <c r="H10" s="69"/>
    </row>
    <row r="11" spans="1:8" x14ac:dyDescent="0.25">
      <c r="A11" s="18" t="s">
        <v>1457</v>
      </c>
      <c r="B11" s="51" t="s">
        <v>784</v>
      </c>
      <c r="C11" s="92"/>
      <c r="E11" s="32"/>
      <c r="F11" s="32"/>
      <c r="H11" s="69"/>
    </row>
    <row r="12" spans="1:8" x14ac:dyDescent="0.25">
      <c r="A12" s="18" t="s">
        <v>1458</v>
      </c>
      <c r="B12" s="51" t="s">
        <v>786</v>
      </c>
      <c r="C12" s="92"/>
      <c r="E12" s="32"/>
      <c r="F12" s="32"/>
      <c r="H12" s="69"/>
    </row>
    <row r="13" spans="1:8" x14ac:dyDescent="0.25">
      <c r="A13" s="18" t="s">
        <v>1459</v>
      </c>
      <c r="E13" s="32"/>
      <c r="F13" s="32"/>
      <c r="H13" s="69"/>
    </row>
    <row r="14" spans="1:8" x14ac:dyDescent="0.25">
      <c r="A14" s="18" t="s">
        <v>1460</v>
      </c>
      <c r="E14" s="32"/>
      <c r="F14" s="32"/>
      <c r="H14" s="69"/>
    </row>
    <row r="15" spans="1:8" x14ac:dyDescent="0.25">
      <c r="A15" s="18" t="s">
        <v>1461</v>
      </c>
      <c r="E15" s="32"/>
      <c r="F15" s="32"/>
      <c r="H15" s="69"/>
    </row>
    <row r="16" spans="1:8" x14ac:dyDescent="0.25">
      <c r="A16" s="18" t="s">
        <v>1462</v>
      </c>
      <c r="E16" s="32"/>
      <c r="F16" s="32"/>
      <c r="H16" s="69"/>
    </row>
    <row r="17" spans="1:8" x14ac:dyDescent="0.25">
      <c r="A17" s="18" t="s">
        <v>1463</v>
      </c>
      <c r="E17" s="32"/>
      <c r="F17" s="32"/>
      <c r="H17" s="69"/>
    </row>
    <row r="18" spans="1:8" x14ac:dyDescent="0.25">
      <c r="A18" s="36"/>
      <c r="B18" s="36" t="s">
        <v>1464</v>
      </c>
      <c r="C18" s="36" t="s">
        <v>951</v>
      </c>
      <c r="D18" s="36" t="s">
        <v>1465</v>
      </c>
      <c r="E18" s="36"/>
      <c r="F18" s="36" t="s">
        <v>1466</v>
      </c>
      <c r="G18" s="36" t="s">
        <v>1467</v>
      </c>
      <c r="H18" s="69"/>
    </row>
    <row r="19" spans="1:8" x14ac:dyDescent="0.25">
      <c r="A19" s="18" t="s">
        <v>1468</v>
      </c>
      <c r="B19" s="18" t="s">
        <v>1469</v>
      </c>
      <c r="C19" s="40" t="s">
        <v>250</v>
      </c>
      <c r="D19" s="29"/>
      <c r="E19" s="29"/>
      <c r="F19" s="56"/>
      <c r="G19" s="56"/>
      <c r="H19" s="69"/>
    </row>
    <row r="20" spans="1:8" x14ac:dyDescent="0.25">
      <c r="A20" s="29"/>
      <c r="B20" s="91"/>
      <c r="C20" s="29"/>
      <c r="D20" s="29"/>
      <c r="E20" s="29"/>
      <c r="F20" s="56"/>
      <c r="G20" s="56"/>
      <c r="H20" s="69"/>
    </row>
    <row r="21" spans="1:8" x14ac:dyDescent="0.25">
      <c r="B21" s="18" t="s">
        <v>956</v>
      </c>
      <c r="C21" s="29"/>
      <c r="D21" s="29"/>
      <c r="E21" s="29"/>
      <c r="F21" s="56"/>
      <c r="G21" s="56"/>
      <c r="H21" s="69"/>
    </row>
    <row r="22" spans="1:8" x14ac:dyDescent="0.25">
      <c r="A22" s="18" t="s">
        <v>1470</v>
      </c>
      <c r="B22" s="32" t="s">
        <v>891</v>
      </c>
      <c r="C22" s="40" t="s">
        <v>250</v>
      </c>
      <c r="D22" s="92" t="s">
        <v>250</v>
      </c>
      <c r="E22" s="32"/>
      <c r="F22" s="46"/>
      <c r="G22" s="46"/>
      <c r="H22" s="69"/>
    </row>
    <row r="23" spans="1:8" x14ac:dyDescent="0.25">
      <c r="A23" s="18" t="s">
        <v>1471</v>
      </c>
      <c r="B23" s="32" t="s">
        <v>891</v>
      </c>
      <c r="C23" s="40" t="s">
        <v>250</v>
      </c>
      <c r="D23" s="92" t="s">
        <v>250</v>
      </c>
      <c r="E23" s="32"/>
      <c r="F23" s="46"/>
      <c r="G23" s="46"/>
      <c r="H23" s="69"/>
    </row>
    <row r="24" spans="1:8" x14ac:dyDescent="0.25">
      <c r="A24" s="18" t="s">
        <v>1472</v>
      </c>
      <c r="B24" s="32" t="s">
        <v>891</v>
      </c>
      <c r="C24" s="40" t="s">
        <v>250</v>
      </c>
      <c r="D24" s="92" t="s">
        <v>250</v>
      </c>
      <c r="F24" s="46"/>
      <c r="G24" s="46"/>
      <c r="H24" s="69"/>
    </row>
    <row r="25" spans="1:8" x14ac:dyDescent="0.25">
      <c r="A25" s="18" t="s">
        <v>1473</v>
      </c>
      <c r="B25" s="32" t="s">
        <v>891</v>
      </c>
      <c r="C25" s="40" t="s">
        <v>250</v>
      </c>
      <c r="D25" s="92" t="s">
        <v>250</v>
      </c>
      <c r="E25" s="44"/>
      <c r="F25" s="46"/>
      <c r="G25" s="46"/>
      <c r="H25" s="69"/>
    </row>
    <row r="26" spans="1:8" x14ac:dyDescent="0.25">
      <c r="A26" s="18" t="s">
        <v>1474</v>
      </c>
      <c r="B26" s="32" t="s">
        <v>891</v>
      </c>
      <c r="C26" s="40" t="s">
        <v>250</v>
      </c>
      <c r="D26" s="92" t="s">
        <v>250</v>
      </c>
      <c r="E26" s="44"/>
      <c r="F26" s="46"/>
      <c r="G26" s="46"/>
      <c r="H26" s="69"/>
    </row>
    <row r="27" spans="1:8" x14ac:dyDescent="0.25">
      <c r="A27" s="18" t="s">
        <v>1475</v>
      </c>
      <c r="B27" s="32" t="s">
        <v>891</v>
      </c>
      <c r="C27" s="40" t="s">
        <v>250</v>
      </c>
      <c r="D27" s="92" t="s">
        <v>250</v>
      </c>
      <c r="E27" s="44"/>
      <c r="F27" s="46"/>
      <c r="G27" s="46"/>
      <c r="H27" s="69"/>
    </row>
    <row r="28" spans="1:8" x14ac:dyDescent="0.25">
      <c r="A28" s="18" t="s">
        <v>1476</v>
      </c>
      <c r="B28" s="32" t="s">
        <v>891</v>
      </c>
      <c r="C28" s="40" t="s">
        <v>250</v>
      </c>
      <c r="D28" s="92" t="s">
        <v>250</v>
      </c>
      <c r="E28" s="44"/>
      <c r="F28" s="46"/>
      <c r="G28" s="46"/>
      <c r="H28" s="69"/>
    </row>
    <row r="29" spans="1:8" x14ac:dyDescent="0.25">
      <c r="A29" s="18" t="s">
        <v>1477</v>
      </c>
      <c r="B29" s="32" t="s">
        <v>891</v>
      </c>
      <c r="C29" s="40" t="s">
        <v>250</v>
      </c>
      <c r="D29" s="92" t="s">
        <v>250</v>
      </c>
      <c r="E29" s="44"/>
      <c r="F29" s="46"/>
      <c r="G29" s="46"/>
      <c r="H29" s="69"/>
    </row>
    <row r="30" spans="1:8" x14ac:dyDescent="0.25">
      <c r="A30" s="18" t="s">
        <v>1478</v>
      </c>
      <c r="B30" s="32" t="s">
        <v>891</v>
      </c>
      <c r="C30" s="40" t="s">
        <v>250</v>
      </c>
      <c r="D30" s="92" t="s">
        <v>250</v>
      </c>
      <c r="E30" s="44"/>
      <c r="F30" s="46"/>
      <c r="G30" s="46"/>
      <c r="H30" s="69"/>
    </row>
    <row r="31" spans="1:8" x14ac:dyDescent="0.25">
      <c r="A31" s="18" t="s">
        <v>1479</v>
      </c>
      <c r="B31" s="32" t="s">
        <v>891</v>
      </c>
      <c r="C31" s="40" t="s">
        <v>250</v>
      </c>
      <c r="D31" s="92" t="s">
        <v>250</v>
      </c>
      <c r="E31" s="44"/>
      <c r="F31" s="46"/>
      <c r="G31" s="46"/>
      <c r="H31" s="69"/>
    </row>
    <row r="32" spans="1:8" x14ac:dyDescent="0.25">
      <c r="A32" s="18" t="s">
        <v>1480</v>
      </c>
      <c r="B32" s="32" t="s">
        <v>891</v>
      </c>
      <c r="C32" s="40" t="s">
        <v>250</v>
      </c>
      <c r="D32" s="92" t="s">
        <v>250</v>
      </c>
      <c r="E32" s="44"/>
      <c r="F32" s="46"/>
      <c r="G32" s="46"/>
      <c r="H32" s="69"/>
    </row>
    <row r="33" spans="1:8" x14ac:dyDescent="0.25">
      <c r="A33" s="18" t="s">
        <v>1481</v>
      </c>
      <c r="B33" s="32" t="s">
        <v>891</v>
      </c>
      <c r="C33" s="40" t="s">
        <v>250</v>
      </c>
      <c r="D33" s="92" t="s">
        <v>250</v>
      </c>
      <c r="E33" s="44"/>
      <c r="F33" s="46"/>
      <c r="G33" s="46"/>
      <c r="H33" s="69"/>
    </row>
    <row r="34" spans="1:8" x14ac:dyDescent="0.25">
      <c r="A34" s="18" t="s">
        <v>1482</v>
      </c>
      <c r="B34" s="32" t="s">
        <v>891</v>
      </c>
      <c r="C34" s="40" t="s">
        <v>250</v>
      </c>
      <c r="D34" s="92" t="s">
        <v>250</v>
      </c>
      <c r="E34" s="44"/>
      <c r="F34" s="46"/>
      <c r="G34" s="46"/>
      <c r="H34" s="69"/>
    </row>
    <row r="35" spans="1:8" x14ac:dyDescent="0.25">
      <c r="A35" s="18" t="s">
        <v>1483</v>
      </c>
      <c r="B35" s="32" t="s">
        <v>891</v>
      </c>
      <c r="C35" s="40" t="s">
        <v>250</v>
      </c>
      <c r="D35" s="92" t="s">
        <v>250</v>
      </c>
      <c r="E35" s="44"/>
      <c r="F35" s="46"/>
      <c r="G35" s="46"/>
      <c r="H35" s="69"/>
    </row>
    <row r="36" spans="1:8" x14ac:dyDescent="0.25">
      <c r="A36" s="18" t="s">
        <v>1484</v>
      </c>
      <c r="B36" s="32" t="s">
        <v>891</v>
      </c>
      <c r="C36" s="40" t="s">
        <v>250</v>
      </c>
      <c r="D36" s="92" t="s">
        <v>250</v>
      </c>
      <c r="E36" s="44"/>
      <c r="F36" s="46"/>
      <c r="G36" s="46"/>
      <c r="H36" s="69"/>
    </row>
    <row r="37" spans="1:8" x14ac:dyDescent="0.25">
      <c r="A37" s="18" t="s">
        <v>1485</v>
      </c>
      <c r="B37" s="48" t="s">
        <v>315</v>
      </c>
      <c r="C37" s="49">
        <v>0</v>
      </c>
      <c r="D37" s="45">
        <v>0</v>
      </c>
      <c r="E37" s="44"/>
      <c r="F37" s="50">
        <v>0</v>
      </c>
      <c r="G37" s="50">
        <v>0</v>
      </c>
      <c r="H37" s="69"/>
    </row>
    <row r="38" spans="1:8" x14ac:dyDescent="0.25">
      <c r="A38" s="36"/>
      <c r="B38" s="37" t="s">
        <v>1486</v>
      </c>
      <c r="C38" s="36" t="s">
        <v>279</v>
      </c>
      <c r="D38" s="36"/>
      <c r="E38" s="38"/>
      <c r="F38" s="36" t="s">
        <v>1466</v>
      </c>
      <c r="G38" s="36"/>
      <c r="H38" s="69"/>
    </row>
    <row r="39" spans="1:8" x14ac:dyDescent="0.25">
      <c r="A39" s="18" t="s">
        <v>1487</v>
      </c>
      <c r="B39" s="32" t="s">
        <v>1488</v>
      </c>
      <c r="C39" s="40" t="s">
        <v>250</v>
      </c>
      <c r="E39" s="98"/>
      <c r="F39" s="46"/>
      <c r="G39" s="45"/>
      <c r="H39" s="69"/>
    </row>
    <row r="40" spans="1:8" x14ac:dyDescent="0.25">
      <c r="A40" s="18" t="s">
        <v>1489</v>
      </c>
      <c r="B40" s="32" t="s">
        <v>1490</v>
      </c>
      <c r="C40" s="40" t="s">
        <v>250</v>
      </c>
      <c r="E40" s="98"/>
      <c r="F40" s="46"/>
      <c r="G40" s="45"/>
      <c r="H40" s="69"/>
    </row>
    <row r="41" spans="1:8" x14ac:dyDescent="0.25">
      <c r="A41" s="18" t="s">
        <v>1491</v>
      </c>
      <c r="B41" s="32" t="s">
        <v>313</v>
      </c>
      <c r="C41" s="40" t="s">
        <v>250</v>
      </c>
      <c r="E41" s="44"/>
      <c r="F41" s="46"/>
      <c r="G41" s="45"/>
      <c r="H41" s="69"/>
    </row>
    <row r="42" spans="1:8" x14ac:dyDescent="0.25">
      <c r="A42" s="18" t="s">
        <v>1492</v>
      </c>
      <c r="B42" s="48" t="s">
        <v>315</v>
      </c>
      <c r="C42" s="49">
        <v>0</v>
      </c>
      <c r="D42" s="32"/>
      <c r="E42" s="44"/>
      <c r="F42" s="50">
        <v>0</v>
      </c>
      <c r="G42" s="45"/>
      <c r="H42" s="69"/>
    </row>
    <row r="43" spans="1:8" x14ac:dyDescent="0.25">
      <c r="A43" s="18" t="s">
        <v>1493</v>
      </c>
      <c r="B43" s="48"/>
      <c r="C43" s="32"/>
      <c r="D43" s="32"/>
      <c r="E43" s="44"/>
      <c r="F43" s="52"/>
      <c r="G43" s="45"/>
      <c r="H43" s="69"/>
    </row>
    <row r="44" spans="1:8" x14ac:dyDescent="0.25">
      <c r="A44" s="18" t="s">
        <v>1494</v>
      </c>
      <c r="B44" s="48"/>
      <c r="C44" s="32"/>
      <c r="D44" s="32"/>
      <c r="E44" s="44"/>
      <c r="F44" s="52"/>
      <c r="G44" s="45"/>
      <c r="H44" s="69"/>
    </row>
    <row r="45" spans="1:8" x14ac:dyDescent="0.25">
      <c r="A45" s="18" t="s">
        <v>1495</v>
      </c>
      <c r="B45" s="32"/>
      <c r="E45" s="44"/>
      <c r="F45" s="47"/>
      <c r="G45" s="45"/>
      <c r="H45" s="69"/>
    </row>
    <row r="46" spans="1:8" x14ac:dyDescent="0.25">
      <c r="A46" s="18" t="s">
        <v>1496</v>
      </c>
      <c r="B46" s="32"/>
      <c r="E46" s="44"/>
      <c r="F46" s="47"/>
      <c r="G46" s="45"/>
      <c r="H46" s="69"/>
    </row>
    <row r="47" spans="1:8" x14ac:dyDescent="0.25">
      <c r="A47" s="18" t="s">
        <v>1497</v>
      </c>
      <c r="B47" s="32"/>
      <c r="E47" s="44"/>
      <c r="F47" s="47"/>
      <c r="G47" s="45"/>
      <c r="H47" s="69"/>
    </row>
    <row r="48" spans="1:8" x14ac:dyDescent="0.25">
      <c r="A48" s="36"/>
      <c r="B48" s="37" t="s">
        <v>802</v>
      </c>
      <c r="C48" s="36" t="s">
        <v>1466</v>
      </c>
      <c r="D48" s="36"/>
      <c r="E48" s="38"/>
      <c r="F48" s="39"/>
      <c r="G48" s="39"/>
      <c r="H48" s="69"/>
    </row>
    <row r="49" spans="1:8" x14ac:dyDescent="0.25">
      <c r="A49" s="18" t="s">
        <v>1498</v>
      </c>
      <c r="B49" s="82" t="s">
        <v>804</v>
      </c>
      <c r="C49" s="43">
        <v>0</v>
      </c>
      <c r="G49" s="18"/>
      <c r="H49" s="69"/>
    </row>
    <row r="50" spans="1:8" x14ac:dyDescent="0.25">
      <c r="A50" s="18" t="s">
        <v>1499</v>
      </c>
      <c r="B50" s="18" t="s">
        <v>806</v>
      </c>
      <c r="C50" s="43" t="s">
        <v>250</v>
      </c>
      <c r="G50" s="18"/>
      <c r="H50" s="69"/>
    </row>
    <row r="51" spans="1:8" x14ac:dyDescent="0.25">
      <c r="A51" s="18" t="s">
        <v>1500</v>
      </c>
      <c r="B51" s="18" t="s">
        <v>808</v>
      </c>
      <c r="C51" s="43" t="s">
        <v>250</v>
      </c>
      <c r="G51" s="18"/>
      <c r="H51" s="69"/>
    </row>
    <row r="52" spans="1:8" x14ac:dyDescent="0.25">
      <c r="A52" s="18" t="s">
        <v>1501</v>
      </c>
      <c r="B52" s="18" t="s">
        <v>810</v>
      </c>
      <c r="C52" s="43" t="s">
        <v>250</v>
      </c>
      <c r="G52" s="18"/>
      <c r="H52" s="69"/>
    </row>
    <row r="53" spans="1:8" x14ac:dyDescent="0.25">
      <c r="A53" s="18" t="s">
        <v>1502</v>
      </c>
      <c r="B53" s="18" t="s">
        <v>812</v>
      </c>
      <c r="C53" s="43" t="s">
        <v>250</v>
      </c>
      <c r="G53" s="18"/>
      <c r="H53" s="69"/>
    </row>
    <row r="54" spans="1:8" x14ac:dyDescent="0.25">
      <c r="A54" s="18" t="s">
        <v>1503</v>
      </c>
      <c r="B54" s="18" t="s">
        <v>814</v>
      </c>
      <c r="C54" s="43" t="s">
        <v>250</v>
      </c>
      <c r="G54" s="18"/>
      <c r="H54" s="69"/>
    </row>
    <row r="55" spans="1:8" x14ac:dyDescent="0.25">
      <c r="A55" s="18" t="s">
        <v>1504</v>
      </c>
      <c r="B55" s="18" t="s">
        <v>816</v>
      </c>
      <c r="C55" s="43" t="s">
        <v>250</v>
      </c>
      <c r="G55" s="18"/>
      <c r="H55" s="69"/>
    </row>
    <row r="56" spans="1:8" x14ac:dyDescent="0.25">
      <c r="A56" s="18" t="s">
        <v>1505</v>
      </c>
      <c r="B56" s="18" t="s">
        <v>818</v>
      </c>
      <c r="C56" s="43" t="s">
        <v>250</v>
      </c>
      <c r="G56" s="18"/>
      <c r="H56" s="69"/>
    </row>
    <row r="57" spans="1:8" x14ac:dyDescent="0.25">
      <c r="A57" s="18" t="s">
        <v>1506</v>
      </c>
      <c r="B57" s="18" t="s">
        <v>820</v>
      </c>
      <c r="C57" s="43" t="s">
        <v>250</v>
      </c>
      <c r="G57" s="18"/>
      <c r="H57" s="69"/>
    </row>
    <row r="58" spans="1:8" x14ac:dyDescent="0.25">
      <c r="A58" s="18" t="s">
        <v>1507</v>
      </c>
      <c r="B58" s="18" t="s">
        <v>822</v>
      </c>
      <c r="C58" s="43" t="s">
        <v>250</v>
      </c>
      <c r="G58" s="18"/>
      <c r="H58" s="69"/>
    </row>
    <row r="59" spans="1:8" x14ac:dyDescent="0.25">
      <c r="A59" s="18" t="s">
        <v>1508</v>
      </c>
      <c r="B59" s="18" t="s">
        <v>824</v>
      </c>
      <c r="C59" s="43" t="s">
        <v>250</v>
      </c>
      <c r="G59" s="18"/>
      <c r="H59" s="69"/>
    </row>
    <row r="60" spans="1:8" x14ac:dyDescent="0.25">
      <c r="A60" s="18" t="s">
        <v>1509</v>
      </c>
      <c r="B60" s="18" t="s">
        <v>826</v>
      </c>
      <c r="C60" s="43" t="s">
        <v>250</v>
      </c>
      <c r="G60" s="18"/>
      <c r="H60" s="69"/>
    </row>
    <row r="61" spans="1:8" x14ac:dyDescent="0.25">
      <c r="A61" s="18" t="s">
        <v>1510</v>
      </c>
      <c r="B61" s="18" t="s">
        <v>828</v>
      </c>
      <c r="C61" s="43" t="s">
        <v>250</v>
      </c>
      <c r="G61" s="18"/>
      <c r="H61" s="69"/>
    </row>
    <row r="62" spans="1:8" x14ac:dyDescent="0.25">
      <c r="A62" s="18" t="s">
        <v>1511</v>
      </c>
      <c r="B62" s="18" t="s">
        <v>830</v>
      </c>
      <c r="C62" s="43" t="s">
        <v>250</v>
      </c>
      <c r="G62" s="18"/>
      <c r="H62" s="69"/>
    </row>
    <row r="63" spans="1:8" x14ac:dyDescent="0.25">
      <c r="A63" s="18" t="s">
        <v>1512</v>
      </c>
      <c r="B63" s="18" t="s">
        <v>832</v>
      </c>
      <c r="C63" s="43" t="s">
        <v>250</v>
      </c>
      <c r="G63" s="18"/>
      <c r="H63" s="69"/>
    </row>
    <row r="64" spans="1:8" x14ac:dyDescent="0.25">
      <c r="A64" s="18" t="s">
        <v>1513</v>
      </c>
      <c r="B64" s="18" t="s">
        <v>834</v>
      </c>
      <c r="C64" s="43" t="s">
        <v>250</v>
      </c>
      <c r="G64" s="18"/>
      <c r="H64" s="69"/>
    </row>
    <row r="65" spans="1:8" x14ac:dyDescent="0.25">
      <c r="A65" s="18" t="s">
        <v>1514</v>
      </c>
      <c r="B65" s="18" t="s">
        <v>836</v>
      </c>
      <c r="C65" s="43" t="s">
        <v>250</v>
      </c>
      <c r="G65" s="18"/>
      <c r="H65" s="69"/>
    </row>
    <row r="66" spans="1:8" x14ac:dyDescent="0.25">
      <c r="A66" s="18" t="s">
        <v>1515</v>
      </c>
      <c r="B66" s="18" t="s">
        <v>838</v>
      </c>
      <c r="C66" s="43" t="s">
        <v>250</v>
      </c>
      <c r="G66" s="18"/>
      <c r="H66" s="69"/>
    </row>
    <row r="67" spans="1:8" x14ac:dyDescent="0.25">
      <c r="A67" s="18" t="s">
        <v>1516</v>
      </c>
      <c r="B67" s="18" t="s">
        <v>840</v>
      </c>
      <c r="C67" s="43" t="s">
        <v>250</v>
      </c>
      <c r="G67" s="18"/>
      <c r="H67" s="69"/>
    </row>
    <row r="68" spans="1:8" x14ac:dyDescent="0.25">
      <c r="A68" s="18" t="s">
        <v>1517</v>
      </c>
      <c r="B68" s="18" t="s">
        <v>842</v>
      </c>
      <c r="C68" s="43" t="s">
        <v>250</v>
      </c>
      <c r="G68" s="18"/>
      <c r="H68" s="69"/>
    </row>
    <row r="69" spans="1:8" x14ac:dyDescent="0.25">
      <c r="A69" s="18" t="s">
        <v>1518</v>
      </c>
      <c r="B69" s="18" t="s">
        <v>844</v>
      </c>
      <c r="C69" s="43" t="s">
        <v>250</v>
      </c>
      <c r="G69" s="18"/>
      <c r="H69" s="69"/>
    </row>
    <row r="70" spans="1:8" x14ac:dyDescent="0.25">
      <c r="A70" s="18" t="s">
        <v>1519</v>
      </c>
      <c r="B70" s="18" t="s">
        <v>846</v>
      </c>
      <c r="C70" s="43" t="s">
        <v>250</v>
      </c>
      <c r="G70" s="18"/>
      <c r="H70" s="69"/>
    </row>
    <row r="71" spans="1:8" x14ac:dyDescent="0.25">
      <c r="A71" s="18" t="s">
        <v>1520</v>
      </c>
      <c r="B71" s="18" t="s">
        <v>848</v>
      </c>
      <c r="C71" s="43" t="s">
        <v>250</v>
      </c>
      <c r="G71" s="18"/>
      <c r="H71" s="69"/>
    </row>
    <row r="72" spans="1:8" x14ac:dyDescent="0.25">
      <c r="A72" s="18" t="s">
        <v>1521</v>
      </c>
      <c r="B72" s="18" t="s">
        <v>850</v>
      </c>
      <c r="C72" s="43" t="s">
        <v>250</v>
      </c>
      <c r="G72" s="18"/>
      <c r="H72" s="69"/>
    </row>
    <row r="73" spans="1:8" x14ac:dyDescent="0.25">
      <c r="A73" s="18" t="s">
        <v>1522</v>
      </c>
      <c r="B73" s="18" t="s">
        <v>852</v>
      </c>
      <c r="C73" s="43" t="s">
        <v>250</v>
      </c>
      <c r="G73" s="18"/>
      <c r="H73" s="69"/>
    </row>
    <row r="74" spans="1:8" x14ac:dyDescent="0.25">
      <c r="A74" s="18" t="s">
        <v>1523</v>
      </c>
      <c r="B74" s="18" t="s">
        <v>854</v>
      </c>
      <c r="C74" s="43" t="s">
        <v>250</v>
      </c>
      <c r="G74" s="18"/>
      <c r="H74" s="69"/>
    </row>
    <row r="75" spans="1:8" x14ac:dyDescent="0.25">
      <c r="A75" s="18" t="s">
        <v>1524</v>
      </c>
      <c r="B75" s="18" t="s">
        <v>856</v>
      </c>
      <c r="C75" s="43" t="s">
        <v>250</v>
      </c>
      <c r="G75" s="18"/>
      <c r="H75" s="69"/>
    </row>
    <row r="76" spans="1:8" x14ac:dyDescent="0.25">
      <c r="A76" s="18" t="s">
        <v>1525</v>
      </c>
      <c r="B76" s="18" t="s">
        <v>858</v>
      </c>
      <c r="C76" s="43" t="s">
        <v>250</v>
      </c>
      <c r="G76" s="18"/>
      <c r="H76" s="69"/>
    </row>
    <row r="77" spans="1:8" x14ac:dyDescent="0.25">
      <c r="A77" s="18" t="s">
        <v>1526</v>
      </c>
      <c r="B77" s="82" t="s">
        <v>514</v>
      </c>
      <c r="C77" s="43">
        <v>0</v>
      </c>
      <c r="G77" s="18"/>
      <c r="H77" s="69"/>
    </row>
    <row r="78" spans="1:8" x14ac:dyDescent="0.25">
      <c r="A78" s="18" t="s">
        <v>1527</v>
      </c>
      <c r="B78" s="18" t="s">
        <v>861</v>
      </c>
      <c r="C78" s="43" t="s">
        <v>250</v>
      </c>
      <c r="G78" s="18"/>
      <c r="H78" s="69"/>
    </row>
    <row r="79" spans="1:8" x14ac:dyDescent="0.25">
      <c r="A79" s="18" t="s">
        <v>1528</v>
      </c>
      <c r="B79" s="18" t="s">
        <v>863</v>
      </c>
      <c r="C79" s="43" t="s">
        <v>250</v>
      </c>
      <c r="G79" s="18"/>
      <c r="H79" s="69"/>
    </row>
    <row r="80" spans="1:8" x14ac:dyDescent="0.25">
      <c r="A80" s="18" t="s">
        <v>1529</v>
      </c>
      <c r="B80" s="18" t="s">
        <v>865</v>
      </c>
      <c r="C80" s="43" t="s">
        <v>250</v>
      </c>
      <c r="G80" s="18"/>
      <c r="H80" s="69"/>
    </row>
    <row r="81" spans="1:8" x14ac:dyDescent="0.25">
      <c r="A81" s="18" t="s">
        <v>1530</v>
      </c>
      <c r="B81" s="82" t="s">
        <v>313</v>
      </c>
      <c r="C81" s="43">
        <v>0</v>
      </c>
      <c r="G81" s="18"/>
      <c r="H81" s="69"/>
    </row>
    <row r="82" spans="1:8" x14ac:dyDescent="0.25">
      <c r="A82" s="18" t="s">
        <v>1531</v>
      </c>
      <c r="B82" s="32" t="s">
        <v>516</v>
      </c>
      <c r="C82" s="43" t="s">
        <v>250</v>
      </c>
      <c r="G82" s="18"/>
      <c r="H82" s="69"/>
    </row>
    <row r="83" spans="1:8" x14ac:dyDescent="0.25">
      <c r="A83" s="18" t="s">
        <v>1532</v>
      </c>
      <c r="B83" s="18" t="s">
        <v>869</v>
      </c>
      <c r="C83" s="43" t="s">
        <v>250</v>
      </c>
      <c r="G83" s="18"/>
      <c r="H83" s="69"/>
    </row>
    <row r="84" spans="1:8" x14ac:dyDescent="0.25">
      <c r="A84" s="18" t="s">
        <v>1533</v>
      </c>
      <c r="B84" s="32" t="s">
        <v>518</v>
      </c>
      <c r="C84" s="43" t="s">
        <v>250</v>
      </c>
      <c r="G84" s="18"/>
      <c r="H84" s="69"/>
    </row>
    <row r="85" spans="1:8" x14ac:dyDescent="0.25">
      <c r="A85" s="18" t="s">
        <v>1534</v>
      </c>
      <c r="B85" s="32" t="s">
        <v>520</v>
      </c>
      <c r="C85" s="43" t="s">
        <v>250</v>
      </c>
      <c r="G85" s="18"/>
      <c r="H85" s="69"/>
    </row>
    <row r="86" spans="1:8" x14ac:dyDescent="0.25">
      <c r="A86" s="18" t="s">
        <v>1535</v>
      </c>
      <c r="B86" s="32" t="s">
        <v>522</v>
      </c>
      <c r="C86" s="43" t="s">
        <v>250</v>
      </c>
      <c r="G86" s="18"/>
      <c r="H86" s="69"/>
    </row>
    <row r="87" spans="1:8" x14ac:dyDescent="0.25">
      <c r="A87" s="18" t="s">
        <v>1536</v>
      </c>
      <c r="B87" s="32" t="s">
        <v>524</v>
      </c>
      <c r="C87" s="43" t="s">
        <v>250</v>
      </c>
      <c r="G87" s="18"/>
      <c r="H87" s="69"/>
    </row>
    <row r="88" spans="1:8" x14ac:dyDescent="0.25">
      <c r="A88" s="18" t="s">
        <v>1537</v>
      </c>
      <c r="B88" s="32" t="s">
        <v>526</v>
      </c>
      <c r="C88" s="43" t="s">
        <v>250</v>
      </c>
      <c r="G88" s="18"/>
      <c r="H88" s="69"/>
    </row>
    <row r="89" spans="1:8" x14ac:dyDescent="0.25">
      <c r="A89" s="18" t="s">
        <v>1538</v>
      </c>
      <c r="B89" s="32" t="s">
        <v>528</v>
      </c>
      <c r="C89" s="43" t="s">
        <v>250</v>
      </c>
      <c r="G89" s="18"/>
      <c r="H89" s="69"/>
    </row>
    <row r="90" spans="1:8" x14ac:dyDescent="0.25">
      <c r="A90" s="18" t="s">
        <v>1539</v>
      </c>
      <c r="B90" s="32" t="s">
        <v>530</v>
      </c>
      <c r="C90" s="43" t="s">
        <v>250</v>
      </c>
      <c r="G90" s="18"/>
      <c r="H90" s="69"/>
    </row>
    <row r="91" spans="1:8" x14ac:dyDescent="0.25">
      <c r="A91" s="18" t="s">
        <v>1540</v>
      </c>
      <c r="B91" s="32" t="s">
        <v>532</v>
      </c>
      <c r="C91" s="43" t="s">
        <v>250</v>
      </c>
      <c r="G91" s="18"/>
      <c r="H91" s="69"/>
    </row>
    <row r="92" spans="1:8" x14ac:dyDescent="0.25">
      <c r="A92" s="18" t="s">
        <v>1541</v>
      </c>
      <c r="B92" s="32" t="s">
        <v>313</v>
      </c>
      <c r="C92" s="43" t="s">
        <v>250</v>
      </c>
      <c r="G92" s="18"/>
      <c r="H92" s="69"/>
    </row>
    <row r="93" spans="1:8" x14ac:dyDescent="0.25">
      <c r="A93" s="18" t="s">
        <v>1542</v>
      </c>
      <c r="B93" s="51" t="s">
        <v>317</v>
      </c>
      <c r="C93" s="43"/>
      <c r="G93" s="18"/>
      <c r="H93" s="69"/>
    </row>
    <row r="94" spans="1:8" x14ac:dyDescent="0.25">
      <c r="A94" s="18" t="s">
        <v>1543</v>
      </c>
      <c r="B94" s="51" t="s">
        <v>317</v>
      </c>
      <c r="C94" s="43"/>
      <c r="G94" s="18"/>
      <c r="H94" s="69"/>
    </row>
    <row r="95" spans="1:8" x14ac:dyDescent="0.25">
      <c r="A95" s="18" t="s">
        <v>1544</v>
      </c>
      <c r="B95" s="51" t="s">
        <v>317</v>
      </c>
      <c r="C95" s="43"/>
      <c r="G95" s="18"/>
      <c r="H95" s="69"/>
    </row>
    <row r="96" spans="1:8" x14ac:dyDescent="0.25">
      <c r="A96" s="18" t="s">
        <v>1545</v>
      </c>
      <c r="B96" s="51" t="s">
        <v>317</v>
      </c>
      <c r="C96" s="43"/>
      <c r="G96" s="18"/>
      <c r="H96" s="69"/>
    </row>
    <row r="97" spans="1:8" x14ac:dyDescent="0.25">
      <c r="A97" s="18" t="s">
        <v>1546</v>
      </c>
      <c r="B97" s="51" t="s">
        <v>317</v>
      </c>
      <c r="C97" s="43"/>
      <c r="G97" s="18"/>
      <c r="H97" s="69"/>
    </row>
    <row r="98" spans="1:8" x14ac:dyDescent="0.25">
      <c r="A98" s="18" t="s">
        <v>1547</v>
      </c>
      <c r="B98" s="51" t="s">
        <v>317</v>
      </c>
      <c r="C98" s="43"/>
      <c r="G98" s="18"/>
      <c r="H98" s="69"/>
    </row>
    <row r="99" spans="1:8" x14ac:dyDescent="0.25">
      <c r="A99" s="18" t="s">
        <v>1548</v>
      </c>
      <c r="B99" s="51" t="s">
        <v>317</v>
      </c>
      <c r="C99" s="43"/>
      <c r="G99" s="18"/>
      <c r="H99" s="69"/>
    </row>
    <row r="100" spans="1:8" x14ac:dyDescent="0.25">
      <c r="A100" s="18" t="s">
        <v>1549</v>
      </c>
      <c r="B100" s="51" t="s">
        <v>317</v>
      </c>
      <c r="C100" s="43"/>
      <c r="G100" s="18"/>
      <c r="H100" s="69"/>
    </row>
    <row r="101" spans="1:8" x14ac:dyDescent="0.25">
      <c r="A101" s="18" t="s">
        <v>1550</v>
      </c>
      <c r="B101" s="51" t="s">
        <v>317</v>
      </c>
      <c r="C101" s="43"/>
      <c r="G101" s="18"/>
      <c r="H101" s="69"/>
    </row>
    <row r="102" spans="1:8" x14ac:dyDescent="0.25">
      <c r="A102" s="18" t="s">
        <v>1551</v>
      </c>
      <c r="B102" s="51" t="s">
        <v>317</v>
      </c>
      <c r="C102" s="43"/>
      <c r="G102" s="18"/>
      <c r="H102" s="69"/>
    </row>
    <row r="103" spans="1:8" x14ac:dyDescent="0.25">
      <c r="A103" s="36"/>
      <c r="B103" s="99" t="s">
        <v>889</v>
      </c>
      <c r="C103" s="100" t="s">
        <v>1466</v>
      </c>
      <c r="D103" s="36"/>
      <c r="E103" s="38"/>
      <c r="F103" s="36"/>
      <c r="G103" s="39"/>
      <c r="H103" s="69"/>
    </row>
    <row r="104" spans="1:8" x14ac:dyDescent="0.25">
      <c r="A104" s="18" t="s">
        <v>1552</v>
      </c>
      <c r="B104" s="32" t="s">
        <v>891</v>
      </c>
      <c r="C104" s="43" t="s">
        <v>250</v>
      </c>
      <c r="G104" s="18"/>
      <c r="H104" s="69"/>
    </row>
    <row r="105" spans="1:8" x14ac:dyDescent="0.25">
      <c r="A105" s="18" t="s">
        <v>1553</v>
      </c>
      <c r="B105" s="32" t="s">
        <v>891</v>
      </c>
      <c r="C105" s="43" t="s">
        <v>250</v>
      </c>
      <c r="G105" s="18"/>
      <c r="H105" s="69"/>
    </row>
    <row r="106" spans="1:8" x14ac:dyDescent="0.25">
      <c r="A106" s="18" t="s">
        <v>1554</v>
      </c>
      <c r="B106" s="32" t="s">
        <v>891</v>
      </c>
      <c r="C106" s="43" t="s">
        <v>250</v>
      </c>
      <c r="G106" s="18"/>
      <c r="H106" s="69"/>
    </row>
    <row r="107" spans="1:8" x14ac:dyDescent="0.25">
      <c r="A107" s="18" t="s">
        <v>1555</v>
      </c>
      <c r="B107" s="32" t="s">
        <v>891</v>
      </c>
      <c r="C107" s="43" t="s">
        <v>250</v>
      </c>
      <c r="G107" s="18"/>
      <c r="H107" s="69"/>
    </row>
    <row r="108" spans="1:8" x14ac:dyDescent="0.25">
      <c r="A108" s="18" t="s">
        <v>1556</v>
      </c>
      <c r="B108" s="32" t="s">
        <v>891</v>
      </c>
      <c r="C108" s="43" t="s">
        <v>250</v>
      </c>
      <c r="G108" s="18"/>
      <c r="H108" s="69"/>
    </row>
    <row r="109" spans="1:8" x14ac:dyDescent="0.25">
      <c r="A109" s="18" t="s">
        <v>1557</v>
      </c>
      <c r="B109" s="32" t="s">
        <v>891</v>
      </c>
      <c r="C109" s="43" t="s">
        <v>250</v>
      </c>
      <c r="G109" s="18"/>
      <c r="H109" s="69"/>
    </row>
    <row r="110" spans="1:8" x14ac:dyDescent="0.25">
      <c r="A110" s="18" t="s">
        <v>1558</v>
      </c>
      <c r="B110" s="32" t="s">
        <v>891</v>
      </c>
      <c r="C110" s="43" t="s">
        <v>250</v>
      </c>
      <c r="G110" s="18"/>
      <c r="H110" s="69"/>
    </row>
    <row r="111" spans="1:8" x14ac:dyDescent="0.25">
      <c r="A111" s="18" t="s">
        <v>1559</v>
      </c>
      <c r="B111" s="32" t="s">
        <v>891</v>
      </c>
      <c r="C111" s="43" t="s">
        <v>250</v>
      </c>
      <c r="G111" s="18"/>
      <c r="H111" s="69"/>
    </row>
    <row r="112" spans="1:8" x14ac:dyDescent="0.25">
      <c r="A112" s="18" t="s">
        <v>1560</v>
      </c>
      <c r="B112" s="32" t="s">
        <v>891</v>
      </c>
      <c r="C112" s="43" t="s">
        <v>250</v>
      </c>
      <c r="G112" s="18"/>
      <c r="H112" s="69"/>
    </row>
    <row r="113" spans="1:8" x14ac:dyDescent="0.25">
      <c r="A113" s="18" t="s">
        <v>1561</v>
      </c>
      <c r="B113" s="32" t="s">
        <v>891</v>
      </c>
      <c r="C113" s="43" t="s">
        <v>250</v>
      </c>
      <c r="G113" s="18"/>
      <c r="H113" s="69"/>
    </row>
    <row r="114" spans="1:8" x14ac:dyDescent="0.25">
      <c r="A114" s="18" t="s">
        <v>1562</v>
      </c>
      <c r="B114" s="32" t="s">
        <v>891</v>
      </c>
      <c r="C114" s="43" t="s">
        <v>250</v>
      </c>
      <c r="G114" s="18"/>
      <c r="H114" s="69"/>
    </row>
    <row r="115" spans="1:8" x14ac:dyDescent="0.25">
      <c r="A115" s="18" t="s">
        <v>1563</v>
      </c>
      <c r="B115" s="32" t="s">
        <v>891</v>
      </c>
      <c r="C115" s="43" t="s">
        <v>250</v>
      </c>
      <c r="G115" s="18"/>
      <c r="H115" s="69"/>
    </row>
    <row r="116" spans="1:8" x14ac:dyDescent="0.25">
      <c r="A116" s="18" t="s">
        <v>1564</v>
      </c>
      <c r="B116" s="32" t="s">
        <v>891</v>
      </c>
      <c r="C116" s="43" t="s">
        <v>250</v>
      </c>
      <c r="G116" s="18"/>
      <c r="H116" s="69"/>
    </row>
    <row r="117" spans="1:8" x14ac:dyDescent="0.25">
      <c r="A117" s="18" t="s">
        <v>1565</v>
      </c>
      <c r="B117" s="32" t="s">
        <v>891</v>
      </c>
      <c r="C117" s="43" t="s">
        <v>250</v>
      </c>
      <c r="G117" s="18"/>
      <c r="H117" s="69"/>
    </row>
    <row r="118" spans="1:8" x14ac:dyDescent="0.25">
      <c r="A118" s="18" t="s">
        <v>1566</v>
      </c>
      <c r="B118" s="32" t="s">
        <v>891</v>
      </c>
      <c r="C118" s="43" t="s">
        <v>250</v>
      </c>
      <c r="G118" s="18"/>
      <c r="H118" s="69"/>
    </row>
    <row r="119" spans="1:8" x14ac:dyDescent="0.25">
      <c r="A119" s="18" t="s">
        <v>1567</v>
      </c>
      <c r="B119" s="32" t="s">
        <v>891</v>
      </c>
      <c r="C119" s="43" t="s">
        <v>250</v>
      </c>
      <c r="G119" s="18"/>
      <c r="H119" s="69"/>
    </row>
    <row r="120" spans="1:8" x14ac:dyDescent="0.25">
      <c r="A120" s="18" t="s">
        <v>1568</v>
      </c>
      <c r="B120" s="32" t="s">
        <v>891</v>
      </c>
      <c r="C120" s="43" t="s">
        <v>250</v>
      </c>
      <c r="G120" s="18"/>
      <c r="H120" s="69"/>
    </row>
    <row r="121" spans="1:8" x14ac:dyDescent="0.25">
      <c r="A121" s="18" t="s">
        <v>1569</v>
      </c>
      <c r="B121" s="32" t="s">
        <v>891</v>
      </c>
      <c r="C121" s="43" t="s">
        <v>250</v>
      </c>
      <c r="G121" s="18"/>
      <c r="H121" s="69"/>
    </row>
    <row r="122" spans="1:8" x14ac:dyDescent="0.25">
      <c r="A122" s="18" t="s">
        <v>1570</v>
      </c>
      <c r="B122" s="32" t="s">
        <v>891</v>
      </c>
      <c r="C122" s="43" t="s">
        <v>250</v>
      </c>
      <c r="G122" s="18"/>
      <c r="H122" s="69"/>
    </row>
    <row r="123" spans="1:8" x14ac:dyDescent="0.25">
      <c r="A123" s="18" t="s">
        <v>1571</v>
      </c>
      <c r="B123" s="32" t="s">
        <v>891</v>
      </c>
      <c r="C123" s="43" t="s">
        <v>250</v>
      </c>
      <c r="G123" s="18"/>
      <c r="H123" s="69"/>
    </row>
    <row r="124" spans="1:8" x14ac:dyDescent="0.25">
      <c r="A124" s="18" t="s">
        <v>1572</v>
      </c>
      <c r="B124" s="32" t="s">
        <v>891</v>
      </c>
      <c r="C124" s="43" t="s">
        <v>250</v>
      </c>
      <c r="G124" s="18"/>
      <c r="H124" s="69"/>
    </row>
    <row r="125" spans="1:8" x14ac:dyDescent="0.25">
      <c r="A125" s="18" t="s">
        <v>1573</v>
      </c>
      <c r="B125" s="32" t="s">
        <v>891</v>
      </c>
      <c r="C125" s="43" t="s">
        <v>250</v>
      </c>
      <c r="G125" s="18"/>
      <c r="H125" s="69"/>
    </row>
    <row r="126" spans="1:8" x14ac:dyDescent="0.25">
      <c r="A126" s="18" t="s">
        <v>1574</v>
      </c>
      <c r="B126" s="32" t="s">
        <v>891</v>
      </c>
      <c r="C126" s="43" t="s">
        <v>250</v>
      </c>
      <c r="G126" s="18"/>
      <c r="H126" s="69"/>
    </row>
    <row r="127" spans="1:8" x14ac:dyDescent="0.25">
      <c r="A127" s="18" t="s">
        <v>1575</v>
      </c>
      <c r="B127" s="32" t="s">
        <v>891</v>
      </c>
      <c r="C127" s="43" t="s">
        <v>250</v>
      </c>
      <c r="G127" s="18"/>
      <c r="H127" s="69"/>
    </row>
    <row r="128" spans="1:8" x14ac:dyDescent="0.25">
      <c r="A128" s="18" t="s">
        <v>1576</v>
      </c>
      <c r="B128" s="32" t="s">
        <v>891</v>
      </c>
      <c r="C128" s="18" t="s">
        <v>250</v>
      </c>
      <c r="G128" s="18"/>
      <c r="H128" s="69"/>
    </row>
    <row r="129" spans="1:8" x14ac:dyDescent="0.25">
      <c r="A129" s="36"/>
      <c r="B129" s="37" t="s">
        <v>903</v>
      </c>
      <c r="C129" s="36" t="s">
        <v>1466</v>
      </c>
      <c r="D129" s="36"/>
      <c r="E129" s="36"/>
      <c r="F129" s="39"/>
      <c r="G129" s="39"/>
      <c r="H129" s="69"/>
    </row>
    <row r="130" spans="1:8" x14ac:dyDescent="0.25">
      <c r="A130" s="18" t="s">
        <v>1577</v>
      </c>
      <c r="B130" s="18" t="s">
        <v>905</v>
      </c>
      <c r="C130" s="43" t="s">
        <v>250</v>
      </c>
      <c r="D130" s="69"/>
      <c r="E130" s="69"/>
      <c r="F130" s="69"/>
      <c r="G130" s="69"/>
      <c r="H130" s="69"/>
    </row>
    <row r="131" spans="1:8" x14ac:dyDescent="0.25">
      <c r="A131" s="18" t="s">
        <v>1578</v>
      </c>
      <c r="B131" s="18" t="s">
        <v>907</v>
      </c>
      <c r="C131" s="43" t="s">
        <v>250</v>
      </c>
      <c r="D131" s="69"/>
      <c r="E131" s="69"/>
      <c r="F131" s="69"/>
      <c r="G131" s="69"/>
      <c r="H131" s="69"/>
    </row>
    <row r="132" spans="1:8" x14ac:dyDescent="0.25">
      <c r="A132" s="18" t="s">
        <v>1579</v>
      </c>
      <c r="B132" s="18" t="s">
        <v>313</v>
      </c>
      <c r="C132" s="43" t="s">
        <v>250</v>
      </c>
      <c r="D132" s="69"/>
      <c r="E132" s="69"/>
      <c r="F132" s="69"/>
      <c r="G132" s="69"/>
      <c r="H132" s="69"/>
    </row>
    <row r="133" spans="1:8" x14ac:dyDescent="0.25">
      <c r="A133" s="18" t="s">
        <v>1580</v>
      </c>
      <c r="C133" s="43"/>
      <c r="D133" s="69"/>
      <c r="E133" s="69"/>
      <c r="F133" s="69"/>
      <c r="G133" s="69"/>
      <c r="H133" s="69"/>
    </row>
    <row r="134" spans="1:8" x14ac:dyDescent="0.25">
      <c r="A134" s="18" t="s">
        <v>1581</v>
      </c>
      <c r="C134" s="43"/>
      <c r="D134" s="69"/>
      <c r="E134" s="69"/>
      <c r="F134" s="69"/>
      <c r="G134" s="69"/>
      <c r="H134" s="69"/>
    </row>
    <row r="135" spans="1:8" x14ac:dyDescent="0.25">
      <c r="A135" s="18" t="s">
        <v>1582</v>
      </c>
      <c r="C135" s="43"/>
      <c r="D135" s="69"/>
      <c r="E135" s="69"/>
      <c r="F135" s="69"/>
      <c r="G135" s="69"/>
      <c r="H135" s="69"/>
    </row>
    <row r="136" spans="1:8" x14ac:dyDescent="0.25">
      <c r="A136" s="18" t="s">
        <v>1583</v>
      </c>
      <c r="C136" s="43"/>
      <c r="D136" s="69"/>
      <c r="E136" s="69"/>
      <c r="F136" s="69"/>
      <c r="G136" s="69"/>
      <c r="H136" s="69"/>
    </row>
    <row r="137" spans="1:8" x14ac:dyDescent="0.25">
      <c r="A137" s="36"/>
      <c r="B137" s="37" t="s">
        <v>915</v>
      </c>
      <c r="C137" s="36" t="s">
        <v>1466</v>
      </c>
      <c r="D137" s="36"/>
      <c r="E137" s="36"/>
      <c r="F137" s="39"/>
      <c r="G137" s="39"/>
      <c r="H137" s="69"/>
    </row>
    <row r="138" spans="1:8" x14ac:dyDescent="0.25">
      <c r="A138" s="18" t="s">
        <v>1584</v>
      </c>
      <c r="B138" s="18" t="s">
        <v>917</v>
      </c>
      <c r="C138" s="43" t="s">
        <v>250</v>
      </c>
      <c r="D138" s="98"/>
      <c r="E138" s="98"/>
      <c r="F138" s="44"/>
      <c r="G138" s="45"/>
      <c r="H138" s="69"/>
    </row>
    <row r="139" spans="1:8" x14ac:dyDescent="0.25">
      <c r="A139" s="18" t="s">
        <v>1585</v>
      </c>
      <c r="B139" s="18" t="s">
        <v>919</v>
      </c>
      <c r="C139" s="43" t="s">
        <v>250</v>
      </c>
      <c r="D139" s="98"/>
      <c r="E139" s="98"/>
      <c r="F139" s="44"/>
      <c r="G139" s="45"/>
      <c r="H139" s="69"/>
    </row>
    <row r="140" spans="1:8" x14ac:dyDescent="0.25">
      <c r="A140" s="18" t="s">
        <v>1586</v>
      </c>
      <c r="B140" s="18" t="s">
        <v>313</v>
      </c>
      <c r="C140" s="43" t="s">
        <v>250</v>
      </c>
      <c r="D140" s="98"/>
      <c r="E140" s="98"/>
      <c r="F140" s="44"/>
      <c r="G140" s="45"/>
      <c r="H140" s="69"/>
    </row>
    <row r="141" spans="1:8" x14ac:dyDescent="0.25">
      <c r="A141" s="18" t="s">
        <v>1587</v>
      </c>
      <c r="C141" s="43"/>
      <c r="D141" s="98"/>
      <c r="E141" s="98"/>
      <c r="F141" s="44"/>
      <c r="G141" s="45"/>
      <c r="H141" s="69"/>
    </row>
    <row r="142" spans="1:8" x14ac:dyDescent="0.25">
      <c r="A142" s="18" t="s">
        <v>1588</v>
      </c>
      <c r="C142" s="43"/>
      <c r="D142" s="98"/>
      <c r="E142" s="98"/>
      <c r="F142" s="44"/>
      <c r="G142" s="45"/>
      <c r="H142" s="69"/>
    </row>
    <row r="143" spans="1:8" x14ac:dyDescent="0.25">
      <c r="A143" s="18" t="s">
        <v>1589</v>
      </c>
      <c r="C143" s="43"/>
      <c r="D143" s="98"/>
      <c r="E143" s="98"/>
      <c r="F143" s="44"/>
      <c r="G143" s="45"/>
      <c r="H143" s="69"/>
    </row>
    <row r="144" spans="1:8" x14ac:dyDescent="0.25">
      <c r="A144" s="18" t="s">
        <v>1590</v>
      </c>
      <c r="C144" s="43"/>
      <c r="D144" s="98"/>
      <c r="E144" s="98"/>
      <c r="F144" s="44"/>
      <c r="G144" s="45"/>
      <c r="H144" s="69"/>
    </row>
    <row r="145" spans="1:8" x14ac:dyDescent="0.25">
      <c r="A145" s="18" t="s">
        <v>1591</v>
      </c>
      <c r="C145" s="43"/>
      <c r="D145" s="98"/>
      <c r="E145" s="98"/>
      <c r="F145" s="44"/>
      <c r="G145" s="45"/>
      <c r="H145" s="69"/>
    </row>
    <row r="146" spans="1:8" x14ac:dyDescent="0.25">
      <c r="A146" s="18" t="s">
        <v>1592</v>
      </c>
      <c r="C146" s="43"/>
      <c r="D146" s="98"/>
      <c r="E146" s="98"/>
      <c r="F146" s="44"/>
      <c r="G146" s="45"/>
      <c r="H146" s="69"/>
    </row>
    <row r="147" spans="1:8" x14ac:dyDescent="0.25">
      <c r="A147" s="36"/>
      <c r="B147" s="37" t="s">
        <v>1593</v>
      </c>
      <c r="C147" s="36" t="s">
        <v>279</v>
      </c>
      <c r="D147" s="36"/>
      <c r="E147" s="36"/>
      <c r="F147" s="36" t="s">
        <v>1466</v>
      </c>
      <c r="G147" s="39"/>
      <c r="H147" s="69"/>
    </row>
    <row r="148" spans="1:8" x14ac:dyDescent="0.25">
      <c r="A148" s="18" t="s">
        <v>1594</v>
      </c>
      <c r="B148" s="32" t="s">
        <v>1595</v>
      </c>
      <c r="C148" s="40" t="s">
        <v>250</v>
      </c>
      <c r="D148" s="98"/>
      <c r="E148" s="98"/>
      <c r="F148" s="46"/>
      <c r="G148" s="45"/>
      <c r="H148" s="69"/>
    </row>
    <row r="149" spans="1:8" x14ac:dyDescent="0.25">
      <c r="A149" s="18" t="s">
        <v>1596</v>
      </c>
      <c r="B149" s="32" t="s">
        <v>1597</v>
      </c>
      <c r="C149" s="40" t="s">
        <v>250</v>
      </c>
      <c r="D149" s="98"/>
      <c r="E149" s="98"/>
      <c r="F149" s="46"/>
      <c r="G149" s="45"/>
      <c r="H149" s="69"/>
    </row>
    <row r="150" spans="1:8" x14ac:dyDescent="0.25">
      <c r="A150" s="18" t="s">
        <v>1598</v>
      </c>
      <c r="B150" s="32" t="s">
        <v>1599</v>
      </c>
      <c r="C150" s="40" t="s">
        <v>250</v>
      </c>
      <c r="D150" s="98"/>
      <c r="E150" s="98"/>
      <c r="F150" s="46"/>
      <c r="G150" s="45"/>
      <c r="H150" s="69"/>
    </row>
    <row r="151" spans="1:8" x14ac:dyDescent="0.25">
      <c r="A151" s="18" t="s">
        <v>1600</v>
      </c>
      <c r="B151" s="32" t="s">
        <v>1601</v>
      </c>
      <c r="C151" s="40" t="s">
        <v>250</v>
      </c>
      <c r="D151" s="98"/>
      <c r="E151" s="98"/>
      <c r="F151" s="46"/>
      <c r="G151" s="45"/>
      <c r="H151" s="69"/>
    </row>
    <row r="152" spans="1:8" x14ac:dyDescent="0.25">
      <c r="A152" s="18" t="s">
        <v>1602</v>
      </c>
      <c r="B152" s="48" t="s">
        <v>315</v>
      </c>
      <c r="C152" s="49">
        <v>0</v>
      </c>
      <c r="D152" s="98"/>
      <c r="E152" s="98"/>
      <c r="F152" s="43">
        <v>0</v>
      </c>
      <c r="G152" s="45"/>
      <c r="H152" s="69"/>
    </row>
    <row r="153" spans="1:8" x14ac:dyDescent="0.25">
      <c r="A153" s="18" t="s">
        <v>1603</v>
      </c>
      <c r="B153" s="51" t="s">
        <v>1604</v>
      </c>
      <c r="D153" s="98"/>
      <c r="E153" s="98"/>
      <c r="F153" s="46"/>
      <c r="G153" s="45"/>
      <c r="H153" s="69"/>
    </row>
    <row r="154" spans="1:8" x14ac:dyDescent="0.25">
      <c r="A154" s="18" t="s">
        <v>1605</v>
      </c>
      <c r="B154" s="51" t="s">
        <v>1606</v>
      </c>
      <c r="D154" s="98"/>
      <c r="E154" s="98"/>
      <c r="F154" s="46"/>
      <c r="G154" s="45"/>
      <c r="H154" s="69"/>
    </row>
    <row r="155" spans="1:8" x14ac:dyDescent="0.25">
      <c r="A155" s="18" t="s">
        <v>1607</v>
      </c>
      <c r="B155" s="51" t="s">
        <v>1608</v>
      </c>
      <c r="D155" s="98"/>
      <c r="E155" s="98"/>
      <c r="F155" s="46"/>
      <c r="G155" s="45"/>
      <c r="H155" s="69"/>
    </row>
    <row r="156" spans="1:8" x14ac:dyDescent="0.25">
      <c r="A156" s="18" t="s">
        <v>1609</v>
      </c>
      <c r="B156" s="51" t="s">
        <v>1610</v>
      </c>
      <c r="D156" s="98"/>
      <c r="E156" s="98"/>
      <c r="F156" s="46"/>
      <c r="G156" s="45"/>
      <c r="H156" s="69"/>
    </row>
    <row r="157" spans="1:8" x14ac:dyDescent="0.25">
      <c r="A157" s="18" t="s">
        <v>1611</v>
      </c>
      <c r="B157" s="51" t="s">
        <v>1612</v>
      </c>
      <c r="D157" s="98"/>
      <c r="E157" s="98"/>
      <c r="F157" s="46"/>
      <c r="G157" s="45"/>
      <c r="H157" s="69"/>
    </row>
    <row r="158" spans="1:8" x14ac:dyDescent="0.25">
      <c r="A158" s="18" t="s">
        <v>1613</v>
      </c>
      <c r="B158" s="51" t="s">
        <v>1614</v>
      </c>
      <c r="D158" s="98"/>
      <c r="E158" s="98"/>
      <c r="F158" s="46"/>
      <c r="G158" s="45"/>
      <c r="H158" s="69"/>
    </row>
    <row r="159" spans="1:8" x14ac:dyDescent="0.25">
      <c r="A159" s="18" t="s">
        <v>1615</v>
      </c>
      <c r="B159" s="51" t="s">
        <v>1616</v>
      </c>
      <c r="D159" s="98"/>
      <c r="E159" s="98"/>
      <c r="F159" s="46"/>
      <c r="G159" s="45"/>
      <c r="H159" s="69"/>
    </row>
    <row r="160" spans="1:8" x14ac:dyDescent="0.25">
      <c r="A160" s="18" t="s">
        <v>1617</v>
      </c>
      <c r="B160" s="51"/>
      <c r="D160" s="98"/>
      <c r="E160" s="98"/>
      <c r="F160" s="47"/>
      <c r="G160" s="45"/>
      <c r="H160" s="69"/>
    </row>
    <row r="161" spans="1:8" x14ac:dyDescent="0.25">
      <c r="A161" s="18" t="s">
        <v>1618</v>
      </c>
      <c r="B161" s="51"/>
      <c r="D161" s="98"/>
      <c r="E161" s="98"/>
      <c r="F161" s="47"/>
      <c r="G161" s="45"/>
      <c r="H161" s="69"/>
    </row>
    <row r="162" spans="1:8" x14ac:dyDescent="0.25">
      <c r="A162" s="18" t="s">
        <v>1619</v>
      </c>
      <c r="B162" s="51"/>
      <c r="D162" s="98"/>
      <c r="E162" s="98"/>
      <c r="F162" s="47"/>
      <c r="G162" s="45"/>
      <c r="H162" s="69"/>
    </row>
    <row r="163" spans="1:8" x14ac:dyDescent="0.25">
      <c r="A163" s="18" t="s">
        <v>1620</v>
      </c>
      <c r="B163" s="51"/>
      <c r="D163" s="98"/>
      <c r="E163" s="98"/>
      <c r="F163" s="47"/>
      <c r="G163" s="45"/>
      <c r="H163" s="69"/>
    </row>
    <row r="164" spans="1:8" x14ac:dyDescent="0.25">
      <c r="A164" s="18" t="s">
        <v>1621</v>
      </c>
      <c r="B164" s="32"/>
      <c r="D164" s="98"/>
      <c r="E164" s="98"/>
      <c r="F164" s="47"/>
      <c r="G164" s="45"/>
      <c r="H164" s="69"/>
    </row>
    <row r="165" spans="1:8" x14ac:dyDescent="0.25">
      <c r="A165" s="18" t="s">
        <v>1622</v>
      </c>
      <c r="B165" s="42"/>
      <c r="C165" s="42"/>
      <c r="D165" s="42"/>
      <c r="E165" s="42"/>
      <c r="F165" s="47"/>
      <c r="G165" s="45"/>
      <c r="H165" s="69"/>
    </row>
    <row r="166" spans="1:8" x14ac:dyDescent="0.25">
      <c r="A166" s="36"/>
      <c r="B166" s="62" t="s">
        <v>1623</v>
      </c>
      <c r="C166" s="36" t="s">
        <v>1466</v>
      </c>
      <c r="D166" s="36"/>
      <c r="E166" s="36"/>
      <c r="F166" s="39"/>
      <c r="G166" s="39"/>
      <c r="H166" s="69"/>
    </row>
    <row r="167" spans="1:8" x14ac:dyDescent="0.25">
      <c r="A167" s="18" t="s">
        <v>1624</v>
      </c>
      <c r="B167" s="18" t="s">
        <v>944</v>
      </c>
      <c r="C167" s="43" t="s">
        <v>250</v>
      </c>
      <c r="D167" s="69"/>
      <c r="E167" s="12"/>
      <c r="F167" s="12"/>
      <c r="G167" s="69"/>
      <c r="H167" s="69"/>
    </row>
    <row r="168" spans="1:8" x14ac:dyDescent="0.25">
      <c r="A168" s="18" t="s">
        <v>1625</v>
      </c>
      <c r="B168" s="86" t="s">
        <v>946</v>
      </c>
      <c r="C168" s="80" t="s">
        <v>250</v>
      </c>
      <c r="D168" s="69"/>
      <c r="E168" s="12"/>
      <c r="F168" s="12"/>
      <c r="G168" s="69"/>
      <c r="H168" s="69"/>
    </row>
    <row r="169" spans="1:8" x14ac:dyDescent="0.25">
      <c r="A169" s="18" t="s">
        <v>1626</v>
      </c>
      <c r="D169" s="69"/>
      <c r="E169" s="12"/>
      <c r="F169" s="12"/>
      <c r="G169" s="69"/>
      <c r="H169" s="69"/>
    </row>
    <row r="170" spans="1:8" x14ac:dyDescent="0.25">
      <c r="A170" s="18" t="s">
        <v>1627</v>
      </c>
      <c r="D170" s="69"/>
      <c r="E170" s="12"/>
      <c r="F170" s="12"/>
      <c r="G170" s="69"/>
      <c r="H170" s="69"/>
    </row>
    <row r="171" spans="1:8" x14ac:dyDescent="0.25">
      <c r="A171" s="18" t="s">
        <v>1628</v>
      </c>
      <c r="D171" s="69"/>
      <c r="E171" s="12"/>
      <c r="F171" s="12"/>
      <c r="G171" s="69"/>
      <c r="H171" s="69"/>
    </row>
    <row r="172" spans="1:8" x14ac:dyDescent="0.25">
      <c r="A172" s="36"/>
      <c r="B172" s="37" t="s">
        <v>1629</v>
      </c>
      <c r="C172" s="36" t="s">
        <v>1466</v>
      </c>
      <c r="D172" s="36"/>
      <c r="E172" s="36"/>
      <c r="F172" s="39"/>
      <c r="G172" s="39"/>
      <c r="H172" s="69"/>
    </row>
    <row r="173" spans="1:8" x14ac:dyDescent="0.25">
      <c r="A173" s="18" t="s">
        <v>1630</v>
      </c>
      <c r="B173" s="18" t="s">
        <v>1631</v>
      </c>
      <c r="C173" s="43" t="s">
        <v>250</v>
      </c>
      <c r="D173" s="69"/>
      <c r="E173" s="69"/>
      <c r="F173" s="69"/>
      <c r="G173" s="69"/>
      <c r="H173" s="69"/>
    </row>
    <row r="174" spans="1:8" x14ac:dyDescent="0.25">
      <c r="A174" s="18" t="s">
        <v>1632</v>
      </c>
      <c r="D174" s="69"/>
      <c r="E174" s="69"/>
      <c r="F174" s="69"/>
      <c r="G174" s="69"/>
      <c r="H174" s="69"/>
    </row>
    <row r="175" spans="1:8" x14ac:dyDescent="0.25">
      <c r="A175" s="18" t="s">
        <v>1633</v>
      </c>
      <c r="D175" s="69"/>
      <c r="E175" s="69"/>
      <c r="F175" s="69"/>
      <c r="G175" s="69"/>
      <c r="H175" s="69"/>
    </row>
    <row r="176" spans="1:8" x14ac:dyDescent="0.25">
      <c r="A176" s="18" t="s">
        <v>1634</v>
      </c>
      <c r="D176" s="69"/>
      <c r="E176" s="69"/>
      <c r="F176" s="69"/>
      <c r="G176" s="69"/>
      <c r="H176" s="69"/>
    </row>
    <row r="177" spans="1:8" x14ac:dyDescent="0.25">
      <c r="A177" s="18" t="s">
        <v>1635</v>
      </c>
      <c r="D177" s="69"/>
      <c r="E177" s="69"/>
      <c r="F177" s="69"/>
      <c r="G177" s="69"/>
      <c r="H177" s="69"/>
    </row>
    <row r="178" spans="1:8" x14ac:dyDescent="0.25">
      <c r="A178" s="18" t="s">
        <v>1636</v>
      </c>
    </row>
    <row r="179" spans="1:8" x14ac:dyDescent="0.25">
      <c r="A179" s="18" t="s">
        <v>1637</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headerFooter>
    <oddFooter>&amp;L_x000D_&amp;1#&amp;"Calibri"&amp;7&amp;K000000 Classification: PROTECTED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topLeftCell="A237" workbookViewId="0">
      <selection activeCell="C24" sqref="C24"/>
    </sheetView>
  </sheetViews>
  <sheetFormatPr defaultRowHeight="15" x14ac:dyDescent="0.25"/>
  <cols>
    <col min="1" max="1" width="10.7109375" style="18" customWidth="1"/>
    <col min="2" max="2" width="60.7109375" style="18" customWidth="1"/>
    <col min="3" max="4" width="40.7109375" style="18" customWidth="1"/>
    <col min="5" max="5" width="6.7109375" style="18" customWidth="1"/>
    <col min="6" max="6" width="40.7109375" style="18" customWidth="1"/>
    <col min="7" max="7" width="40.7109375" style="12" customWidth="1"/>
    <col min="8" max="8" width="9.140625" style="42"/>
  </cols>
  <sheetData>
    <row r="1" spans="1:7" ht="31.5" x14ac:dyDescent="0.25">
      <c r="A1" s="11" t="s">
        <v>1638</v>
      </c>
      <c r="B1" s="11"/>
      <c r="C1" s="12"/>
      <c r="D1" s="12"/>
      <c r="E1" s="12"/>
      <c r="F1" s="13" t="s">
        <v>3074</v>
      </c>
    </row>
    <row r="2" spans="1:7" ht="15.75" thickBot="1" x14ac:dyDescent="0.3">
      <c r="A2" s="12"/>
      <c r="B2" s="12"/>
      <c r="C2" s="12"/>
      <c r="D2" s="12"/>
      <c r="E2" s="12"/>
      <c r="F2" s="12"/>
    </row>
    <row r="3" spans="1:7" ht="19.5" thickBot="1" x14ac:dyDescent="0.3">
      <c r="A3" s="15"/>
      <c r="B3" s="16" t="s">
        <v>237</v>
      </c>
      <c r="C3" s="17" t="s">
        <v>238</v>
      </c>
      <c r="D3" s="15"/>
      <c r="E3" s="15"/>
      <c r="F3" s="15"/>
      <c r="G3" s="15"/>
    </row>
    <row r="4" spans="1:7" ht="15.75" thickBot="1" x14ac:dyDescent="0.3"/>
    <row r="5" spans="1:7" ht="19.5" thickBot="1" x14ac:dyDescent="0.3">
      <c r="A5" s="19"/>
      <c r="B5" s="101" t="s">
        <v>1639</v>
      </c>
      <c r="C5" s="19"/>
      <c r="E5" s="21"/>
      <c r="F5" s="21"/>
    </row>
    <row r="6" spans="1:7" ht="15.75" thickBot="1" x14ac:dyDescent="0.3">
      <c r="B6" s="102" t="s">
        <v>1640</v>
      </c>
    </row>
    <row r="7" spans="1:7" x14ac:dyDescent="0.25">
      <c r="B7" s="25"/>
    </row>
    <row r="8" spans="1:7" ht="37.5" x14ac:dyDescent="0.25">
      <c r="A8" s="26" t="s">
        <v>247</v>
      </c>
      <c r="B8" s="26" t="s">
        <v>1640</v>
      </c>
      <c r="C8" s="27"/>
      <c r="D8" s="27"/>
      <c r="E8" s="27"/>
      <c r="F8" s="27"/>
      <c r="G8" s="28"/>
    </row>
    <row r="9" spans="1:7" x14ac:dyDescent="0.25">
      <c r="A9" s="36"/>
      <c r="B9" s="37" t="s">
        <v>1454</v>
      </c>
      <c r="C9" s="36" t="s">
        <v>1641</v>
      </c>
      <c r="D9" s="36"/>
      <c r="E9" s="38"/>
      <c r="F9" s="36"/>
      <c r="G9" s="39"/>
    </row>
    <row r="10" spans="1:7" x14ac:dyDescent="0.25">
      <c r="A10" s="18" t="s">
        <v>1642</v>
      </c>
      <c r="B10" s="18" t="s">
        <v>1643</v>
      </c>
      <c r="C10" s="92" t="s">
        <v>250</v>
      </c>
    </row>
    <row r="11" spans="1:7" x14ac:dyDescent="0.25">
      <c r="A11" s="18" t="s">
        <v>1644</v>
      </c>
      <c r="B11" s="30" t="s">
        <v>784</v>
      </c>
      <c r="C11" s="92"/>
    </row>
    <row r="12" spans="1:7" x14ac:dyDescent="0.25">
      <c r="A12" s="18" t="s">
        <v>1645</v>
      </c>
      <c r="B12" s="30" t="s">
        <v>786</v>
      </c>
      <c r="C12" s="92"/>
    </row>
    <row r="13" spans="1:7" x14ac:dyDescent="0.25">
      <c r="A13" s="18" t="s">
        <v>1646</v>
      </c>
      <c r="B13" s="30"/>
    </row>
    <row r="14" spans="1:7" x14ac:dyDescent="0.25">
      <c r="A14" s="18" t="s">
        <v>1647</v>
      </c>
      <c r="B14" s="30"/>
    </row>
    <row r="15" spans="1:7" x14ac:dyDescent="0.25">
      <c r="A15" s="18" t="s">
        <v>1648</v>
      </c>
      <c r="B15" s="30"/>
    </row>
    <row r="16" spans="1:7" x14ac:dyDescent="0.25">
      <c r="A16" s="18" t="s">
        <v>1649</v>
      </c>
      <c r="B16" s="30"/>
    </row>
    <row r="17" spans="1:7" x14ac:dyDescent="0.25">
      <c r="A17" s="36"/>
      <c r="B17" s="37" t="s">
        <v>1650</v>
      </c>
      <c r="C17" s="36" t="s">
        <v>1651</v>
      </c>
      <c r="D17" s="36"/>
      <c r="E17" s="38"/>
      <c r="F17" s="39"/>
      <c r="G17" s="39"/>
    </row>
    <row r="18" spans="1:7" x14ac:dyDescent="0.25">
      <c r="A18" s="18" t="s">
        <v>1652</v>
      </c>
      <c r="B18" s="18" t="s">
        <v>795</v>
      </c>
      <c r="C18" s="43" t="s">
        <v>250</v>
      </c>
    </row>
    <row r="19" spans="1:7" x14ac:dyDescent="0.25">
      <c r="A19" s="18" t="s">
        <v>1653</v>
      </c>
      <c r="C19" s="43"/>
    </row>
    <row r="20" spans="1:7" x14ac:dyDescent="0.25">
      <c r="A20" s="18" t="s">
        <v>1654</v>
      </c>
      <c r="C20" s="43"/>
    </row>
    <row r="21" spans="1:7" x14ac:dyDescent="0.25">
      <c r="A21" s="18" t="s">
        <v>1655</v>
      </c>
      <c r="C21" s="43"/>
    </row>
    <row r="22" spans="1:7" x14ac:dyDescent="0.25">
      <c r="A22" s="18" t="s">
        <v>1656</v>
      </c>
      <c r="C22" s="43"/>
    </row>
    <row r="23" spans="1:7" x14ac:dyDescent="0.25">
      <c r="A23" s="18" t="s">
        <v>1657</v>
      </c>
      <c r="C23" s="43"/>
    </row>
    <row r="24" spans="1:7" x14ac:dyDescent="0.25">
      <c r="A24" s="18" t="s">
        <v>1658</v>
      </c>
      <c r="C24" s="43"/>
    </row>
    <row r="25" spans="1:7" x14ac:dyDescent="0.25">
      <c r="A25" s="36"/>
      <c r="B25" s="37" t="s">
        <v>1659</v>
      </c>
      <c r="C25" s="36" t="s">
        <v>1651</v>
      </c>
      <c r="D25" s="36"/>
      <c r="E25" s="38"/>
      <c r="F25" s="39"/>
      <c r="G25" s="39"/>
    </row>
    <row r="26" spans="1:7" x14ac:dyDescent="0.25">
      <c r="A26" s="18" t="s">
        <v>1660</v>
      </c>
      <c r="B26" s="82" t="s">
        <v>804</v>
      </c>
      <c r="C26" s="43">
        <v>0</v>
      </c>
      <c r="D26" s="82"/>
      <c r="F26" s="82"/>
      <c r="G26" s="18"/>
    </row>
    <row r="27" spans="1:7" x14ac:dyDescent="0.25">
      <c r="A27" s="18" t="s">
        <v>1661</v>
      </c>
      <c r="B27" s="18" t="s">
        <v>806</v>
      </c>
      <c r="C27" s="43" t="s">
        <v>250</v>
      </c>
      <c r="D27" s="82"/>
      <c r="F27" s="82"/>
      <c r="G27" s="18"/>
    </row>
    <row r="28" spans="1:7" x14ac:dyDescent="0.25">
      <c r="A28" s="18" t="s">
        <v>1662</v>
      </c>
      <c r="B28" s="18" t="s">
        <v>808</v>
      </c>
      <c r="C28" s="43" t="s">
        <v>250</v>
      </c>
      <c r="D28" s="82"/>
      <c r="F28" s="82"/>
      <c r="G28" s="18"/>
    </row>
    <row r="29" spans="1:7" x14ac:dyDescent="0.25">
      <c r="A29" s="18" t="s">
        <v>1663</v>
      </c>
      <c r="B29" s="18" t="s">
        <v>810</v>
      </c>
      <c r="C29" s="43" t="s">
        <v>250</v>
      </c>
      <c r="D29" s="82"/>
      <c r="F29" s="82"/>
      <c r="G29" s="18"/>
    </row>
    <row r="30" spans="1:7" x14ac:dyDescent="0.25">
      <c r="A30" s="18" t="s">
        <v>1664</v>
      </c>
      <c r="B30" s="18" t="s">
        <v>812</v>
      </c>
      <c r="C30" s="43" t="s">
        <v>250</v>
      </c>
      <c r="D30" s="82"/>
      <c r="F30" s="82"/>
      <c r="G30" s="18"/>
    </row>
    <row r="31" spans="1:7" x14ac:dyDescent="0.25">
      <c r="A31" s="18" t="s">
        <v>1665</v>
      </c>
      <c r="B31" s="18" t="s">
        <v>814</v>
      </c>
      <c r="C31" s="43" t="s">
        <v>250</v>
      </c>
      <c r="D31" s="82"/>
      <c r="F31" s="82"/>
      <c r="G31" s="18"/>
    </row>
    <row r="32" spans="1:7" x14ac:dyDescent="0.25">
      <c r="A32" s="18" t="s">
        <v>1666</v>
      </c>
      <c r="B32" s="18" t="s">
        <v>816</v>
      </c>
      <c r="C32" s="43" t="s">
        <v>250</v>
      </c>
      <c r="D32" s="82"/>
      <c r="F32" s="82"/>
      <c r="G32" s="18"/>
    </row>
    <row r="33" spans="1:7" x14ac:dyDescent="0.25">
      <c r="A33" s="18" t="s">
        <v>1667</v>
      </c>
      <c r="B33" s="18" t="s">
        <v>818</v>
      </c>
      <c r="C33" s="43" t="s">
        <v>250</v>
      </c>
      <c r="D33" s="82"/>
      <c r="F33" s="82"/>
      <c r="G33" s="18"/>
    </row>
    <row r="34" spans="1:7" x14ac:dyDescent="0.25">
      <c r="A34" s="18" t="s">
        <v>1668</v>
      </c>
      <c r="B34" s="18" t="s">
        <v>820</v>
      </c>
      <c r="C34" s="43" t="s">
        <v>250</v>
      </c>
      <c r="D34" s="82"/>
      <c r="F34" s="82"/>
      <c r="G34" s="18"/>
    </row>
    <row r="35" spans="1:7" x14ac:dyDescent="0.25">
      <c r="A35" s="18" t="s">
        <v>1669</v>
      </c>
      <c r="B35" s="18" t="s">
        <v>822</v>
      </c>
      <c r="C35" s="43" t="s">
        <v>250</v>
      </c>
      <c r="D35" s="82"/>
      <c r="F35" s="82"/>
      <c r="G35" s="18"/>
    </row>
    <row r="36" spans="1:7" x14ac:dyDescent="0.25">
      <c r="A36" s="18" t="s">
        <v>1670</v>
      </c>
      <c r="B36" s="18" t="s">
        <v>824</v>
      </c>
      <c r="C36" s="43" t="s">
        <v>250</v>
      </c>
      <c r="D36" s="82"/>
      <c r="F36" s="82"/>
      <c r="G36" s="18"/>
    </row>
    <row r="37" spans="1:7" x14ac:dyDescent="0.25">
      <c r="A37" s="18" t="s">
        <v>1671</v>
      </c>
      <c r="B37" s="18" t="s">
        <v>826</v>
      </c>
      <c r="C37" s="43" t="s">
        <v>250</v>
      </c>
      <c r="D37" s="82"/>
      <c r="F37" s="82"/>
      <c r="G37" s="18"/>
    </row>
    <row r="38" spans="1:7" x14ac:dyDescent="0.25">
      <c r="A38" s="18" t="s">
        <v>1672</v>
      </c>
      <c r="B38" s="18" t="s">
        <v>828</v>
      </c>
      <c r="C38" s="43" t="s">
        <v>250</v>
      </c>
      <c r="D38" s="82"/>
      <c r="F38" s="82"/>
      <c r="G38" s="18"/>
    </row>
    <row r="39" spans="1:7" x14ac:dyDescent="0.25">
      <c r="A39" s="18" t="s">
        <v>1673</v>
      </c>
      <c r="B39" s="18" t="s">
        <v>830</v>
      </c>
      <c r="C39" s="43" t="s">
        <v>250</v>
      </c>
      <c r="D39" s="82"/>
      <c r="F39" s="82"/>
      <c r="G39" s="18"/>
    </row>
    <row r="40" spans="1:7" x14ac:dyDescent="0.25">
      <c r="A40" s="18" t="s">
        <v>1674</v>
      </c>
      <c r="B40" s="18" t="s">
        <v>832</v>
      </c>
      <c r="C40" s="43" t="s">
        <v>250</v>
      </c>
      <c r="D40" s="82"/>
      <c r="F40" s="82"/>
      <c r="G40" s="18"/>
    </row>
    <row r="41" spans="1:7" x14ac:dyDescent="0.25">
      <c r="A41" s="18" t="s">
        <v>1675</v>
      </c>
      <c r="B41" s="18" t="s">
        <v>834</v>
      </c>
      <c r="C41" s="43" t="s">
        <v>250</v>
      </c>
      <c r="D41" s="82"/>
      <c r="F41" s="82"/>
      <c r="G41" s="18"/>
    </row>
    <row r="42" spans="1:7" x14ac:dyDescent="0.25">
      <c r="A42" s="18" t="s">
        <v>1676</v>
      </c>
      <c r="B42" s="18" t="s">
        <v>836</v>
      </c>
      <c r="C42" s="43" t="s">
        <v>250</v>
      </c>
      <c r="D42" s="82"/>
      <c r="F42" s="82"/>
      <c r="G42" s="18"/>
    </row>
    <row r="43" spans="1:7" x14ac:dyDescent="0.25">
      <c r="A43" s="18" t="s">
        <v>1677</v>
      </c>
      <c r="B43" s="18" t="s">
        <v>838</v>
      </c>
      <c r="C43" s="43" t="s">
        <v>250</v>
      </c>
      <c r="D43" s="82"/>
      <c r="F43" s="82"/>
      <c r="G43" s="18"/>
    </row>
    <row r="44" spans="1:7" x14ac:dyDescent="0.25">
      <c r="A44" s="18" t="s">
        <v>1678</v>
      </c>
      <c r="B44" s="18" t="s">
        <v>840</v>
      </c>
      <c r="C44" s="43" t="s">
        <v>250</v>
      </c>
      <c r="D44" s="82"/>
      <c r="F44" s="82"/>
      <c r="G44" s="18"/>
    </row>
    <row r="45" spans="1:7" x14ac:dyDescent="0.25">
      <c r="A45" s="18" t="s">
        <v>1679</v>
      </c>
      <c r="B45" s="18" t="s">
        <v>842</v>
      </c>
      <c r="C45" s="43" t="s">
        <v>250</v>
      </c>
      <c r="D45" s="82"/>
      <c r="F45" s="82"/>
      <c r="G45" s="18"/>
    </row>
    <row r="46" spans="1:7" x14ac:dyDescent="0.25">
      <c r="A46" s="18" t="s">
        <v>1680</v>
      </c>
      <c r="B46" s="18" t="s">
        <v>844</v>
      </c>
      <c r="C46" s="43" t="s">
        <v>250</v>
      </c>
      <c r="D46" s="82"/>
      <c r="F46" s="82"/>
      <c r="G46" s="18"/>
    </row>
    <row r="47" spans="1:7" x14ac:dyDescent="0.25">
      <c r="A47" s="18" t="s">
        <v>1681</v>
      </c>
      <c r="B47" s="18" t="s">
        <v>846</v>
      </c>
      <c r="C47" s="43" t="s">
        <v>250</v>
      </c>
      <c r="D47" s="82"/>
      <c r="F47" s="82"/>
      <c r="G47" s="18"/>
    </row>
    <row r="48" spans="1:7" x14ac:dyDescent="0.25">
      <c r="A48" s="18" t="s">
        <v>1682</v>
      </c>
      <c r="B48" s="18" t="s">
        <v>848</v>
      </c>
      <c r="C48" s="43" t="s">
        <v>250</v>
      </c>
      <c r="D48" s="82"/>
      <c r="F48" s="82"/>
      <c r="G48" s="18"/>
    </row>
    <row r="49" spans="1:7" x14ac:dyDescent="0.25">
      <c r="A49" s="18" t="s">
        <v>1683</v>
      </c>
      <c r="B49" s="18" t="s">
        <v>850</v>
      </c>
      <c r="C49" s="43" t="s">
        <v>250</v>
      </c>
      <c r="D49" s="82"/>
      <c r="F49" s="82"/>
      <c r="G49" s="18"/>
    </row>
    <row r="50" spans="1:7" x14ac:dyDescent="0.25">
      <c r="A50" s="18" t="s">
        <v>1684</v>
      </c>
      <c r="B50" s="18" t="s">
        <v>852</v>
      </c>
      <c r="C50" s="43" t="s">
        <v>250</v>
      </c>
      <c r="D50" s="82"/>
      <c r="F50" s="82"/>
      <c r="G50" s="18"/>
    </row>
    <row r="51" spans="1:7" x14ac:dyDescent="0.25">
      <c r="A51" s="18" t="s">
        <v>1685</v>
      </c>
      <c r="B51" s="18" t="s">
        <v>854</v>
      </c>
      <c r="C51" s="43" t="s">
        <v>250</v>
      </c>
      <c r="D51" s="82"/>
      <c r="F51" s="82"/>
      <c r="G51" s="18"/>
    </row>
    <row r="52" spans="1:7" x14ac:dyDescent="0.25">
      <c r="A52" s="18" t="s">
        <v>1686</v>
      </c>
      <c r="B52" s="18" t="s">
        <v>856</v>
      </c>
      <c r="C52" s="43" t="s">
        <v>250</v>
      </c>
      <c r="D52" s="82"/>
      <c r="F52" s="82"/>
      <c r="G52" s="18"/>
    </row>
    <row r="53" spans="1:7" x14ac:dyDescent="0.25">
      <c r="A53" s="18" t="s">
        <v>1687</v>
      </c>
      <c r="B53" s="18" t="s">
        <v>858</v>
      </c>
      <c r="C53" s="43" t="s">
        <v>250</v>
      </c>
      <c r="D53" s="82"/>
      <c r="F53" s="82"/>
      <c r="G53" s="18"/>
    </row>
    <row r="54" spans="1:7" x14ac:dyDescent="0.25">
      <c r="A54" s="18" t="s">
        <v>1688</v>
      </c>
      <c r="B54" s="82" t="s">
        <v>514</v>
      </c>
      <c r="C54" s="103">
        <v>0</v>
      </c>
      <c r="D54" s="82"/>
      <c r="F54" s="82"/>
      <c r="G54" s="18"/>
    </row>
    <row r="55" spans="1:7" x14ac:dyDescent="0.25">
      <c r="A55" s="18" t="s">
        <v>1689</v>
      </c>
      <c r="B55" s="18" t="s">
        <v>861</v>
      </c>
      <c r="C55" s="43" t="s">
        <v>250</v>
      </c>
      <c r="D55" s="82"/>
      <c r="F55" s="82"/>
      <c r="G55" s="18"/>
    </row>
    <row r="56" spans="1:7" x14ac:dyDescent="0.25">
      <c r="A56" s="18" t="s">
        <v>1690</v>
      </c>
      <c r="B56" s="18" t="s">
        <v>863</v>
      </c>
      <c r="C56" s="43" t="s">
        <v>250</v>
      </c>
      <c r="D56" s="82"/>
      <c r="F56" s="82"/>
      <c r="G56" s="18"/>
    </row>
    <row r="57" spans="1:7" x14ac:dyDescent="0.25">
      <c r="A57" s="18" t="s">
        <v>1691</v>
      </c>
      <c r="B57" s="18" t="s">
        <v>865</v>
      </c>
      <c r="C57" s="43" t="s">
        <v>250</v>
      </c>
      <c r="D57" s="82"/>
      <c r="F57" s="82"/>
      <c r="G57" s="18"/>
    </row>
    <row r="58" spans="1:7" x14ac:dyDescent="0.25">
      <c r="A58" s="18" t="s">
        <v>1692</v>
      </c>
      <c r="B58" s="82" t="s">
        <v>313</v>
      </c>
      <c r="C58" s="103">
        <v>0</v>
      </c>
      <c r="D58" s="82"/>
      <c r="F58" s="82"/>
      <c r="G58" s="18"/>
    </row>
    <row r="59" spans="1:7" x14ac:dyDescent="0.25">
      <c r="A59" s="18" t="s">
        <v>1693</v>
      </c>
      <c r="B59" s="32" t="s">
        <v>516</v>
      </c>
      <c r="C59" s="43" t="s">
        <v>250</v>
      </c>
      <c r="D59" s="82"/>
      <c r="F59" s="82"/>
      <c r="G59" s="18"/>
    </row>
    <row r="60" spans="1:7" x14ac:dyDescent="0.25">
      <c r="A60" s="18" t="s">
        <v>1694</v>
      </c>
      <c r="B60" s="18" t="s">
        <v>869</v>
      </c>
      <c r="C60" s="43" t="s">
        <v>250</v>
      </c>
      <c r="D60" s="82"/>
      <c r="F60" s="82"/>
      <c r="G60" s="18"/>
    </row>
    <row r="61" spans="1:7" x14ac:dyDescent="0.25">
      <c r="A61" s="18" t="s">
        <v>1695</v>
      </c>
      <c r="B61" s="32" t="s">
        <v>518</v>
      </c>
      <c r="C61" s="43" t="s">
        <v>250</v>
      </c>
      <c r="D61" s="82"/>
      <c r="F61" s="82"/>
      <c r="G61" s="18"/>
    </row>
    <row r="62" spans="1:7" x14ac:dyDescent="0.25">
      <c r="A62" s="18" t="s">
        <v>1696</v>
      </c>
      <c r="B62" s="32" t="s">
        <v>520</v>
      </c>
      <c r="C62" s="43" t="s">
        <v>250</v>
      </c>
      <c r="D62" s="82"/>
      <c r="F62" s="82"/>
      <c r="G62" s="18"/>
    </row>
    <row r="63" spans="1:7" x14ac:dyDescent="0.25">
      <c r="A63" s="18" t="s">
        <v>1697</v>
      </c>
      <c r="B63" s="32" t="s">
        <v>522</v>
      </c>
      <c r="C63" s="43" t="s">
        <v>250</v>
      </c>
      <c r="D63" s="82"/>
      <c r="F63" s="82"/>
      <c r="G63" s="18"/>
    </row>
    <row r="64" spans="1:7" x14ac:dyDescent="0.25">
      <c r="A64" s="18" t="s">
        <v>1698</v>
      </c>
      <c r="B64" s="32" t="s">
        <v>524</v>
      </c>
      <c r="C64" s="43" t="s">
        <v>250</v>
      </c>
      <c r="D64" s="82"/>
      <c r="F64" s="82"/>
      <c r="G64" s="18"/>
    </row>
    <row r="65" spans="1:7" x14ac:dyDescent="0.25">
      <c r="A65" s="18" t="s">
        <v>1699</v>
      </c>
      <c r="B65" s="32" t="s">
        <v>526</v>
      </c>
      <c r="C65" s="43" t="s">
        <v>250</v>
      </c>
      <c r="D65" s="82"/>
      <c r="F65" s="82"/>
      <c r="G65" s="18"/>
    </row>
    <row r="66" spans="1:7" x14ac:dyDescent="0.25">
      <c r="A66" s="18" t="s">
        <v>1700</v>
      </c>
      <c r="B66" s="32" t="s">
        <v>528</v>
      </c>
      <c r="C66" s="43" t="s">
        <v>250</v>
      </c>
      <c r="D66" s="82"/>
      <c r="F66" s="82"/>
      <c r="G66" s="18"/>
    </row>
    <row r="67" spans="1:7" x14ac:dyDescent="0.25">
      <c r="A67" s="18" t="s">
        <v>1701</v>
      </c>
      <c r="B67" s="32" t="s">
        <v>530</v>
      </c>
      <c r="C67" s="43" t="s">
        <v>250</v>
      </c>
      <c r="D67" s="82"/>
      <c r="F67" s="82"/>
      <c r="G67" s="18"/>
    </row>
    <row r="68" spans="1:7" x14ac:dyDescent="0.25">
      <c r="A68" s="18" t="s">
        <v>1702</v>
      </c>
      <c r="B68" s="32" t="s">
        <v>532</v>
      </c>
      <c r="C68" s="43" t="s">
        <v>250</v>
      </c>
      <c r="D68" s="82"/>
      <c r="F68" s="82"/>
      <c r="G68" s="18"/>
    </row>
    <row r="69" spans="1:7" x14ac:dyDescent="0.25">
      <c r="A69" s="18" t="s">
        <v>1703</v>
      </c>
      <c r="B69" s="32" t="s">
        <v>313</v>
      </c>
      <c r="C69" s="43" t="s">
        <v>250</v>
      </c>
      <c r="D69" s="82"/>
      <c r="F69" s="82"/>
      <c r="G69" s="18"/>
    </row>
    <row r="70" spans="1:7" x14ac:dyDescent="0.25">
      <c r="A70" s="18" t="s">
        <v>1704</v>
      </c>
      <c r="B70" s="51" t="s">
        <v>317</v>
      </c>
      <c r="C70" s="43"/>
      <c r="G70" s="18"/>
    </row>
    <row r="71" spans="1:7" x14ac:dyDescent="0.25">
      <c r="A71" s="18" t="s">
        <v>1705</v>
      </c>
      <c r="B71" s="51" t="s">
        <v>317</v>
      </c>
      <c r="C71" s="43"/>
      <c r="G71" s="18"/>
    </row>
    <row r="72" spans="1:7" x14ac:dyDescent="0.25">
      <c r="A72" s="18" t="s">
        <v>1706</v>
      </c>
      <c r="B72" s="51" t="s">
        <v>317</v>
      </c>
      <c r="C72" s="43"/>
      <c r="G72" s="18"/>
    </row>
    <row r="73" spans="1:7" x14ac:dyDescent="0.25">
      <c r="A73" s="18" t="s">
        <v>1707</v>
      </c>
      <c r="B73" s="51" t="s">
        <v>317</v>
      </c>
      <c r="C73" s="43"/>
      <c r="G73" s="18"/>
    </row>
    <row r="74" spans="1:7" x14ac:dyDescent="0.25">
      <c r="A74" s="18" t="s">
        <v>1708</v>
      </c>
      <c r="B74" s="51" t="s">
        <v>317</v>
      </c>
      <c r="C74" s="43"/>
      <c r="G74" s="18"/>
    </row>
    <row r="75" spans="1:7" x14ac:dyDescent="0.25">
      <c r="A75" s="18" t="s">
        <v>1709</v>
      </c>
      <c r="B75" s="51" t="s">
        <v>317</v>
      </c>
      <c r="C75" s="43"/>
      <c r="G75" s="18"/>
    </row>
    <row r="76" spans="1:7" x14ac:dyDescent="0.25">
      <c r="A76" s="18" t="s">
        <v>1710</v>
      </c>
      <c r="B76" s="51" t="s">
        <v>317</v>
      </c>
      <c r="C76" s="43"/>
      <c r="G76" s="18"/>
    </row>
    <row r="77" spans="1:7" x14ac:dyDescent="0.25">
      <c r="A77" s="18" t="s">
        <v>1711</v>
      </c>
      <c r="B77" s="51" t="s">
        <v>317</v>
      </c>
      <c r="C77" s="43"/>
      <c r="G77" s="18"/>
    </row>
    <row r="78" spans="1:7" x14ac:dyDescent="0.25">
      <c r="A78" s="18" t="s">
        <v>1712</v>
      </c>
      <c r="B78" s="51" t="s">
        <v>317</v>
      </c>
      <c r="C78" s="43"/>
      <c r="G78" s="18"/>
    </row>
    <row r="79" spans="1:7" x14ac:dyDescent="0.25">
      <c r="A79" s="18" t="s">
        <v>1713</v>
      </c>
      <c r="B79" s="51" t="s">
        <v>317</v>
      </c>
      <c r="C79" s="43"/>
      <c r="G79" s="18"/>
    </row>
    <row r="80" spans="1:7" x14ac:dyDescent="0.25">
      <c r="A80" s="36"/>
      <c r="B80" s="37" t="s">
        <v>1714</v>
      </c>
      <c r="C80" s="36" t="s">
        <v>1651</v>
      </c>
      <c r="D80" s="36"/>
      <c r="E80" s="38"/>
      <c r="F80" s="39"/>
      <c r="G80" s="39"/>
    </row>
    <row r="81" spans="1:7" x14ac:dyDescent="0.25">
      <c r="A81" s="18" t="s">
        <v>1715</v>
      </c>
      <c r="B81" s="18" t="s">
        <v>905</v>
      </c>
      <c r="C81" s="43" t="s">
        <v>250</v>
      </c>
      <c r="E81" s="12"/>
    </row>
    <row r="82" spans="1:7" x14ac:dyDescent="0.25">
      <c r="A82" s="18" t="s">
        <v>1716</v>
      </c>
      <c r="B82" s="18" t="s">
        <v>907</v>
      </c>
      <c r="C82" s="43" t="s">
        <v>250</v>
      </c>
      <c r="E82" s="12"/>
    </row>
    <row r="83" spans="1:7" x14ac:dyDescent="0.25">
      <c r="A83" s="18" t="s">
        <v>1717</v>
      </c>
      <c r="B83" s="18" t="s">
        <v>313</v>
      </c>
      <c r="C83" s="43" t="s">
        <v>250</v>
      </c>
      <c r="E83" s="12"/>
    </row>
    <row r="84" spans="1:7" x14ac:dyDescent="0.25">
      <c r="A84" s="18" t="s">
        <v>1718</v>
      </c>
      <c r="C84" s="43"/>
      <c r="E84" s="12"/>
    </row>
    <row r="85" spans="1:7" x14ac:dyDescent="0.25">
      <c r="A85" s="18" t="s">
        <v>1719</v>
      </c>
      <c r="C85" s="43"/>
      <c r="E85" s="12"/>
    </row>
    <row r="86" spans="1:7" x14ac:dyDescent="0.25">
      <c r="A86" s="18" t="s">
        <v>1720</v>
      </c>
      <c r="C86" s="43"/>
      <c r="E86" s="12"/>
    </row>
    <row r="87" spans="1:7" x14ac:dyDescent="0.25">
      <c r="A87" s="18" t="s">
        <v>1721</v>
      </c>
      <c r="C87" s="43"/>
      <c r="E87" s="12"/>
    </row>
    <row r="88" spans="1:7" x14ac:dyDescent="0.25">
      <c r="A88" s="18" t="s">
        <v>1722</v>
      </c>
      <c r="C88" s="43"/>
      <c r="E88" s="12"/>
    </row>
    <row r="89" spans="1:7" x14ac:dyDescent="0.25">
      <c r="A89" s="18" t="s">
        <v>1723</v>
      </c>
      <c r="C89" s="43"/>
      <c r="E89" s="12"/>
    </row>
    <row r="90" spans="1:7" x14ac:dyDescent="0.25">
      <c r="A90" s="36"/>
      <c r="B90" s="37" t="s">
        <v>1724</v>
      </c>
      <c r="C90" s="36" t="s">
        <v>1651</v>
      </c>
      <c r="D90" s="36"/>
      <c r="E90" s="38"/>
      <c r="F90" s="39"/>
      <c r="G90" s="39"/>
    </row>
    <row r="91" spans="1:7" x14ac:dyDescent="0.25">
      <c r="A91" s="18" t="s">
        <v>1725</v>
      </c>
      <c r="B91" s="18" t="s">
        <v>917</v>
      </c>
      <c r="C91" s="43" t="s">
        <v>250</v>
      </c>
      <c r="E91" s="12"/>
    </row>
    <row r="92" spans="1:7" x14ac:dyDescent="0.25">
      <c r="A92" s="18" t="s">
        <v>1726</v>
      </c>
      <c r="B92" s="18" t="s">
        <v>919</v>
      </c>
      <c r="C92" s="43" t="s">
        <v>250</v>
      </c>
      <c r="E92" s="12"/>
    </row>
    <row r="93" spans="1:7" x14ac:dyDescent="0.25">
      <c r="A93" s="18" t="s">
        <v>1727</v>
      </c>
      <c r="B93" s="18" t="s">
        <v>313</v>
      </c>
      <c r="C93" s="43" t="s">
        <v>250</v>
      </c>
      <c r="E93" s="12"/>
    </row>
    <row r="94" spans="1:7" x14ac:dyDescent="0.25">
      <c r="A94" s="18" t="s">
        <v>1728</v>
      </c>
      <c r="C94" s="43"/>
      <c r="E94" s="12"/>
    </row>
    <row r="95" spans="1:7" x14ac:dyDescent="0.25">
      <c r="A95" s="18" t="s">
        <v>1729</v>
      </c>
      <c r="C95" s="43"/>
      <c r="E95" s="12"/>
    </row>
    <row r="96" spans="1:7" x14ac:dyDescent="0.25">
      <c r="A96" s="18" t="s">
        <v>1730</v>
      </c>
      <c r="C96" s="43"/>
      <c r="E96" s="12"/>
    </row>
    <row r="97" spans="1:7" x14ac:dyDescent="0.25">
      <c r="A97" s="18" t="s">
        <v>1731</v>
      </c>
      <c r="C97" s="43"/>
      <c r="E97" s="12"/>
    </row>
    <row r="98" spans="1:7" x14ac:dyDescent="0.25">
      <c r="A98" s="18" t="s">
        <v>1732</v>
      </c>
      <c r="C98" s="43"/>
      <c r="E98" s="12"/>
    </row>
    <row r="99" spans="1:7" x14ac:dyDescent="0.25">
      <c r="A99" s="18" t="s">
        <v>1733</v>
      </c>
      <c r="C99" s="43"/>
      <c r="E99" s="12"/>
    </row>
    <row r="100" spans="1:7" x14ac:dyDescent="0.25">
      <c r="A100" s="36"/>
      <c r="B100" s="37" t="s">
        <v>1734</v>
      </c>
      <c r="C100" s="36" t="s">
        <v>1651</v>
      </c>
      <c r="D100" s="36"/>
      <c r="E100" s="38"/>
      <c r="F100" s="39"/>
      <c r="G100" s="39"/>
    </row>
    <row r="101" spans="1:7" x14ac:dyDescent="0.25">
      <c r="A101" s="18" t="s">
        <v>1735</v>
      </c>
      <c r="B101" s="57" t="s">
        <v>929</v>
      </c>
      <c r="C101" s="43" t="s">
        <v>250</v>
      </c>
      <c r="E101" s="12"/>
    </row>
    <row r="102" spans="1:7" x14ac:dyDescent="0.25">
      <c r="A102" s="18" t="s">
        <v>1736</v>
      </c>
      <c r="B102" s="57" t="s">
        <v>931</v>
      </c>
      <c r="C102" s="43" t="s">
        <v>250</v>
      </c>
      <c r="E102" s="12"/>
    </row>
    <row r="103" spans="1:7" x14ac:dyDescent="0.25">
      <c r="A103" s="18" t="s">
        <v>1737</v>
      </c>
      <c r="B103" s="57" t="s">
        <v>933</v>
      </c>
      <c r="C103" s="43" t="s">
        <v>250</v>
      </c>
    </row>
    <row r="104" spans="1:7" x14ac:dyDescent="0.25">
      <c r="A104" s="18" t="s">
        <v>1738</v>
      </c>
      <c r="B104" s="57" t="s">
        <v>935</v>
      </c>
      <c r="C104" s="43" t="s">
        <v>250</v>
      </c>
    </row>
    <row r="105" spans="1:7" x14ac:dyDescent="0.25">
      <c r="A105" s="18" t="s">
        <v>1739</v>
      </c>
      <c r="B105" s="57" t="s">
        <v>937</v>
      </c>
      <c r="C105" s="43" t="s">
        <v>250</v>
      </c>
    </row>
    <row r="106" spans="1:7" x14ac:dyDescent="0.25">
      <c r="A106" s="18" t="s">
        <v>1740</v>
      </c>
      <c r="B106" s="57"/>
      <c r="C106" s="43"/>
    </row>
    <row r="107" spans="1:7" x14ac:dyDescent="0.25">
      <c r="A107" s="18" t="s">
        <v>1741</v>
      </c>
      <c r="B107" s="57"/>
      <c r="C107" s="43"/>
    </row>
    <row r="108" spans="1:7" x14ac:dyDescent="0.25">
      <c r="A108" s="18" t="s">
        <v>1742</v>
      </c>
      <c r="B108" s="57"/>
      <c r="C108" s="43"/>
    </row>
    <row r="109" spans="1:7" x14ac:dyDescent="0.25">
      <c r="A109" s="18" t="s">
        <v>1743</v>
      </c>
      <c r="B109" s="57"/>
      <c r="C109" s="43"/>
    </row>
    <row r="110" spans="1:7" x14ac:dyDescent="0.25">
      <c r="A110" s="36"/>
      <c r="B110" s="36" t="s">
        <v>1744</v>
      </c>
      <c r="C110" s="36" t="s">
        <v>1651</v>
      </c>
      <c r="D110" s="36"/>
      <c r="E110" s="38"/>
      <c r="F110" s="39"/>
      <c r="G110" s="39"/>
    </row>
    <row r="111" spans="1:7" x14ac:dyDescent="0.25">
      <c r="A111" s="18" t="s">
        <v>1745</v>
      </c>
      <c r="B111" s="18" t="s">
        <v>944</v>
      </c>
      <c r="C111" s="43" t="s">
        <v>250</v>
      </c>
      <c r="E111" s="12"/>
    </row>
    <row r="112" spans="1:7" x14ac:dyDescent="0.25">
      <c r="A112" s="18" t="s">
        <v>1746</v>
      </c>
      <c r="B112" s="86" t="s">
        <v>946</v>
      </c>
      <c r="C112" s="80" t="s">
        <v>250</v>
      </c>
      <c r="E112" s="12"/>
    </row>
    <row r="113" spans="1:7" x14ac:dyDescent="0.25">
      <c r="A113" s="18" t="s">
        <v>1747</v>
      </c>
      <c r="C113" s="43"/>
      <c r="E113" s="12"/>
    </row>
    <row r="114" spans="1:7" x14ac:dyDescent="0.25">
      <c r="A114" s="18" t="s">
        <v>1748</v>
      </c>
      <c r="C114" s="43"/>
      <c r="E114" s="12"/>
    </row>
    <row r="115" spans="1:7" x14ac:dyDescent="0.25">
      <c r="A115" s="18" t="s">
        <v>1749</v>
      </c>
      <c r="C115" s="43"/>
      <c r="E115" s="12"/>
    </row>
    <row r="116" spans="1:7" x14ac:dyDescent="0.25">
      <c r="A116" s="36"/>
      <c r="B116" s="37" t="s">
        <v>1750</v>
      </c>
      <c r="C116" s="36" t="s">
        <v>951</v>
      </c>
      <c r="D116" s="36" t="s">
        <v>952</v>
      </c>
      <c r="E116" s="38"/>
      <c r="F116" s="36" t="s">
        <v>1651</v>
      </c>
      <c r="G116" s="36" t="s">
        <v>953</v>
      </c>
    </row>
    <row r="117" spans="1:7" x14ac:dyDescent="0.25">
      <c r="A117" s="18" t="s">
        <v>1751</v>
      </c>
      <c r="B117" s="32" t="s">
        <v>955</v>
      </c>
      <c r="C117" s="40" t="s">
        <v>250</v>
      </c>
      <c r="D117" s="29"/>
      <c r="E117" s="29"/>
      <c r="F117" s="56"/>
      <c r="G117" s="56"/>
    </row>
    <row r="118" spans="1:7" x14ac:dyDescent="0.25">
      <c r="A118" s="29"/>
      <c r="B118" s="91"/>
      <c r="C118" s="29"/>
      <c r="D118" s="29"/>
      <c r="E118" s="29"/>
      <c r="F118" s="56"/>
      <c r="G118" s="56"/>
    </row>
    <row r="119" spans="1:7" x14ac:dyDescent="0.25">
      <c r="B119" s="32" t="s">
        <v>956</v>
      </c>
      <c r="C119" s="29"/>
      <c r="D119" s="29"/>
      <c r="E119" s="29"/>
      <c r="F119" s="56"/>
      <c r="G119" s="56"/>
    </row>
    <row r="120" spans="1:7" x14ac:dyDescent="0.25">
      <c r="A120" s="18" t="s">
        <v>1752</v>
      </c>
      <c r="B120" s="32" t="s">
        <v>891</v>
      </c>
      <c r="C120" s="40" t="s">
        <v>250</v>
      </c>
      <c r="D120" s="92" t="s">
        <v>250</v>
      </c>
      <c r="E120" s="29"/>
      <c r="F120" s="46"/>
      <c r="G120" s="46"/>
    </row>
    <row r="121" spans="1:7" x14ac:dyDescent="0.25">
      <c r="A121" s="18" t="s">
        <v>1753</v>
      </c>
      <c r="B121" s="32" t="s">
        <v>891</v>
      </c>
      <c r="C121" s="40" t="s">
        <v>250</v>
      </c>
      <c r="D121" s="92" t="s">
        <v>250</v>
      </c>
      <c r="E121" s="29"/>
      <c r="F121" s="46"/>
      <c r="G121" s="46"/>
    </row>
    <row r="122" spans="1:7" x14ac:dyDescent="0.25">
      <c r="A122" s="18" t="s">
        <v>1754</v>
      </c>
      <c r="B122" s="32" t="s">
        <v>891</v>
      </c>
      <c r="C122" s="40" t="s">
        <v>250</v>
      </c>
      <c r="D122" s="92" t="s">
        <v>250</v>
      </c>
      <c r="E122" s="29"/>
      <c r="F122" s="46"/>
      <c r="G122" s="46"/>
    </row>
    <row r="123" spans="1:7" x14ac:dyDescent="0.25">
      <c r="A123" s="18" t="s">
        <v>1755</v>
      </c>
      <c r="B123" s="32" t="s">
        <v>891</v>
      </c>
      <c r="C123" s="40" t="s">
        <v>250</v>
      </c>
      <c r="D123" s="92" t="s">
        <v>250</v>
      </c>
      <c r="E123" s="29"/>
      <c r="F123" s="46"/>
      <c r="G123" s="46"/>
    </row>
    <row r="124" spans="1:7" x14ac:dyDescent="0.25">
      <c r="A124" s="18" t="s">
        <v>1756</v>
      </c>
      <c r="B124" s="32" t="s">
        <v>891</v>
      </c>
      <c r="C124" s="40" t="s">
        <v>250</v>
      </c>
      <c r="D124" s="92" t="s">
        <v>250</v>
      </c>
      <c r="E124" s="29"/>
      <c r="F124" s="46"/>
      <c r="G124" s="46"/>
    </row>
    <row r="125" spans="1:7" x14ac:dyDescent="0.25">
      <c r="A125" s="18" t="s">
        <v>1757</v>
      </c>
      <c r="B125" s="32" t="s">
        <v>891</v>
      </c>
      <c r="C125" s="40" t="s">
        <v>250</v>
      </c>
      <c r="D125" s="92" t="s">
        <v>250</v>
      </c>
      <c r="E125" s="29"/>
      <c r="F125" s="46"/>
      <c r="G125" s="46"/>
    </row>
    <row r="126" spans="1:7" x14ac:dyDescent="0.25">
      <c r="A126" s="18" t="s">
        <v>1758</v>
      </c>
      <c r="B126" s="32" t="s">
        <v>891</v>
      </c>
      <c r="C126" s="40" t="s">
        <v>250</v>
      </c>
      <c r="D126" s="92" t="s">
        <v>250</v>
      </c>
      <c r="E126" s="29"/>
      <c r="F126" s="46"/>
      <c r="G126" s="46"/>
    </row>
    <row r="127" spans="1:7" x14ac:dyDescent="0.25">
      <c r="A127" s="18" t="s">
        <v>1759</v>
      </c>
      <c r="B127" s="32" t="s">
        <v>891</v>
      </c>
      <c r="C127" s="40" t="s">
        <v>250</v>
      </c>
      <c r="D127" s="92" t="s">
        <v>250</v>
      </c>
      <c r="E127" s="29"/>
      <c r="F127" s="46"/>
      <c r="G127" s="46"/>
    </row>
    <row r="128" spans="1:7" x14ac:dyDescent="0.25">
      <c r="A128" s="18" t="s">
        <v>1760</v>
      </c>
      <c r="B128" s="32" t="s">
        <v>891</v>
      </c>
      <c r="C128" s="40" t="s">
        <v>250</v>
      </c>
      <c r="D128" s="92" t="s">
        <v>250</v>
      </c>
      <c r="E128" s="29"/>
      <c r="F128" s="46"/>
      <c r="G128" s="46"/>
    </row>
    <row r="129" spans="1:7" x14ac:dyDescent="0.25">
      <c r="A129" s="18" t="s">
        <v>1761</v>
      </c>
      <c r="B129" s="32" t="s">
        <v>891</v>
      </c>
      <c r="C129" s="40" t="s">
        <v>250</v>
      </c>
      <c r="D129" s="92" t="s">
        <v>250</v>
      </c>
      <c r="E129" s="32"/>
      <c r="F129" s="46"/>
      <c r="G129" s="46"/>
    </row>
    <row r="130" spans="1:7" x14ac:dyDescent="0.25">
      <c r="A130" s="18" t="s">
        <v>1762</v>
      </c>
      <c r="B130" s="32" t="s">
        <v>891</v>
      </c>
      <c r="C130" s="40" t="s">
        <v>250</v>
      </c>
      <c r="D130" s="92" t="s">
        <v>250</v>
      </c>
      <c r="E130" s="32"/>
      <c r="F130" s="46"/>
      <c r="G130" s="46"/>
    </row>
    <row r="131" spans="1:7" x14ac:dyDescent="0.25">
      <c r="A131" s="18" t="s">
        <v>1763</v>
      </c>
      <c r="B131" s="32" t="s">
        <v>891</v>
      </c>
      <c r="C131" s="40" t="s">
        <v>250</v>
      </c>
      <c r="D131" s="92" t="s">
        <v>250</v>
      </c>
      <c r="E131" s="32"/>
      <c r="F131" s="46"/>
      <c r="G131" s="46"/>
    </row>
    <row r="132" spans="1:7" x14ac:dyDescent="0.25">
      <c r="A132" s="18" t="s">
        <v>1764</v>
      </c>
      <c r="B132" s="32" t="s">
        <v>891</v>
      </c>
      <c r="C132" s="40" t="s">
        <v>250</v>
      </c>
      <c r="D132" s="92" t="s">
        <v>250</v>
      </c>
      <c r="E132" s="32"/>
      <c r="F132" s="46"/>
      <c r="G132" s="46"/>
    </row>
    <row r="133" spans="1:7" x14ac:dyDescent="0.25">
      <c r="A133" s="18" t="s">
        <v>1765</v>
      </c>
      <c r="B133" s="32" t="s">
        <v>891</v>
      </c>
      <c r="C133" s="40" t="s">
        <v>250</v>
      </c>
      <c r="D133" s="92" t="s">
        <v>250</v>
      </c>
      <c r="E133" s="32"/>
      <c r="F133" s="46"/>
      <c r="G133" s="46"/>
    </row>
    <row r="134" spans="1:7" x14ac:dyDescent="0.25">
      <c r="A134" s="18" t="s">
        <v>1766</v>
      </c>
      <c r="B134" s="32" t="s">
        <v>891</v>
      </c>
      <c r="C134" s="40" t="s">
        <v>250</v>
      </c>
      <c r="D134" s="92" t="s">
        <v>250</v>
      </c>
      <c r="E134" s="32"/>
      <c r="F134" s="46"/>
      <c r="G134" s="46"/>
    </row>
    <row r="135" spans="1:7" x14ac:dyDescent="0.25">
      <c r="A135" s="18" t="s">
        <v>1767</v>
      </c>
      <c r="B135" s="32" t="s">
        <v>891</v>
      </c>
      <c r="C135" s="40" t="s">
        <v>250</v>
      </c>
      <c r="D135" s="92" t="s">
        <v>250</v>
      </c>
      <c r="F135" s="46"/>
      <c r="G135" s="46"/>
    </row>
    <row r="136" spans="1:7" x14ac:dyDescent="0.25">
      <c r="A136" s="18" t="s">
        <v>1768</v>
      </c>
      <c r="B136" s="32" t="s">
        <v>891</v>
      </c>
      <c r="C136" s="40" t="s">
        <v>250</v>
      </c>
      <c r="D136" s="92" t="s">
        <v>250</v>
      </c>
      <c r="E136" s="44"/>
      <c r="F136" s="46"/>
      <c r="G136" s="46"/>
    </row>
    <row r="137" spans="1:7" x14ac:dyDescent="0.25">
      <c r="A137" s="18" t="s">
        <v>1769</v>
      </c>
      <c r="B137" s="32" t="s">
        <v>891</v>
      </c>
      <c r="C137" s="40" t="s">
        <v>250</v>
      </c>
      <c r="D137" s="92" t="s">
        <v>250</v>
      </c>
      <c r="E137" s="44"/>
      <c r="F137" s="46"/>
      <c r="G137" s="46"/>
    </row>
    <row r="138" spans="1:7" x14ac:dyDescent="0.25">
      <c r="A138" s="18" t="s">
        <v>1770</v>
      </c>
      <c r="B138" s="32" t="s">
        <v>891</v>
      </c>
      <c r="C138" s="40" t="s">
        <v>250</v>
      </c>
      <c r="D138" s="92" t="s">
        <v>250</v>
      </c>
      <c r="E138" s="44"/>
      <c r="F138" s="46"/>
      <c r="G138" s="46"/>
    </row>
    <row r="139" spans="1:7" x14ac:dyDescent="0.25">
      <c r="A139" s="18" t="s">
        <v>1771</v>
      </c>
      <c r="B139" s="32" t="s">
        <v>891</v>
      </c>
      <c r="C139" s="40" t="s">
        <v>250</v>
      </c>
      <c r="D139" s="92" t="s">
        <v>250</v>
      </c>
      <c r="E139" s="44"/>
      <c r="F139" s="46"/>
      <c r="G139" s="46"/>
    </row>
    <row r="140" spans="1:7" x14ac:dyDescent="0.25">
      <c r="A140" s="18" t="s">
        <v>1772</v>
      </c>
      <c r="B140" s="32" t="s">
        <v>891</v>
      </c>
      <c r="C140" s="40" t="s">
        <v>250</v>
      </c>
      <c r="D140" s="92" t="s">
        <v>250</v>
      </c>
      <c r="E140" s="44"/>
      <c r="F140" s="46"/>
      <c r="G140" s="46"/>
    </row>
    <row r="141" spans="1:7" x14ac:dyDescent="0.25">
      <c r="A141" s="18" t="s">
        <v>1773</v>
      </c>
      <c r="B141" s="32" t="s">
        <v>891</v>
      </c>
      <c r="C141" s="40" t="s">
        <v>250</v>
      </c>
      <c r="D141" s="92" t="s">
        <v>250</v>
      </c>
      <c r="E141" s="44"/>
      <c r="F141" s="46"/>
      <c r="G141" s="46"/>
    </row>
    <row r="142" spans="1:7" x14ac:dyDescent="0.25">
      <c r="A142" s="18" t="s">
        <v>1774</v>
      </c>
      <c r="B142" s="32" t="s">
        <v>891</v>
      </c>
      <c r="C142" s="40" t="s">
        <v>250</v>
      </c>
      <c r="D142" s="92" t="s">
        <v>250</v>
      </c>
      <c r="E142" s="44"/>
      <c r="F142" s="46"/>
      <c r="G142" s="46"/>
    </row>
    <row r="143" spans="1:7" x14ac:dyDescent="0.25">
      <c r="A143" s="18" t="s">
        <v>1775</v>
      </c>
      <c r="B143" s="32" t="s">
        <v>891</v>
      </c>
      <c r="C143" s="40" t="s">
        <v>250</v>
      </c>
      <c r="D143" s="92" t="s">
        <v>250</v>
      </c>
      <c r="E143" s="44"/>
      <c r="F143" s="46"/>
      <c r="G143" s="46"/>
    </row>
    <row r="144" spans="1:7" x14ac:dyDescent="0.25">
      <c r="A144" s="18" t="s">
        <v>1776</v>
      </c>
      <c r="B144" s="48" t="s">
        <v>315</v>
      </c>
      <c r="C144" s="49">
        <v>0</v>
      </c>
      <c r="D144" s="45">
        <v>0</v>
      </c>
      <c r="E144" s="44"/>
      <c r="F144" s="50">
        <v>0</v>
      </c>
      <c r="G144" s="50">
        <v>0</v>
      </c>
    </row>
    <row r="145" spans="1:7" x14ac:dyDescent="0.25">
      <c r="A145" s="36"/>
      <c r="B145" s="37" t="s">
        <v>1777</v>
      </c>
      <c r="C145" s="36" t="s">
        <v>951</v>
      </c>
      <c r="D145" s="36" t="s">
        <v>952</v>
      </c>
      <c r="E145" s="38"/>
      <c r="F145" s="36" t="s">
        <v>1651</v>
      </c>
      <c r="G145" s="36" t="s">
        <v>953</v>
      </c>
    </row>
    <row r="146" spans="1:7" x14ac:dyDescent="0.25">
      <c r="A146" s="18" t="s">
        <v>1778</v>
      </c>
      <c r="B146" s="18" t="s">
        <v>984</v>
      </c>
      <c r="C146" s="43" t="s">
        <v>250</v>
      </c>
      <c r="G146" s="18"/>
    </row>
    <row r="147" spans="1:7" x14ac:dyDescent="0.25">
      <c r="G147" s="18"/>
    </row>
    <row r="148" spans="1:7" x14ac:dyDescent="0.25">
      <c r="B148" s="32" t="s">
        <v>985</v>
      </c>
      <c r="G148" s="18"/>
    </row>
    <row r="149" spans="1:7" x14ac:dyDescent="0.25">
      <c r="A149" s="18" t="s">
        <v>1779</v>
      </c>
      <c r="B149" s="18" t="s">
        <v>987</v>
      </c>
      <c r="C149" s="40" t="s">
        <v>250</v>
      </c>
      <c r="D149" s="92" t="s">
        <v>250</v>
      </c>
      <c r="F149" s="46"/>
      <c r="G149" s="46"/>
    </row>
    <row r="150" spans="1:7" x14ac:dyDescent="0.25">
      <c r="A150" s="18" t="s">
        <v>1780</v>
      </c>
      <c r="B150" s="18" t="s">
        <v>989</v>
      </c>
      <c r="C150" s="40" t="s">
        <v>250</v>
      </c>
      <c r="D150" s="92" t="s">
        <v>250</v>
      </c>
      <c r="F150" s="46"/>
      <c r="G150" s="46"/>
    </row>
    <row r="151" spans="1:7" x14ac:dyDescent="0.25">
      <c r="A151" s="18" t="s">
        <v>1781</v>
      </c>
      <c r="B151" s="18" t="s">
        <v>991</v>
      </c>
      <c r="C151" s="40" t="s">
        <v>250</v>
      </c>
      <c r="D151" s="92" t="s">
        <v>250</v>
      </c>
      <c r="F151" s="46"/>
      <c r="G151" s="46"/>
    </row>
    <row r="152" spans="1:7" x14ac:dyDescent="0.25">
      <c r="A152" s="18" t="s">
        <v>1782</v>
      </c>
      <c r="B152" s="18" t="s">
        <v>993</v>
      </c>
      <c r="C152" s="40" t="s">
        <v>250</v>
      </c>
      <c r="D152" s="92" t="s">
        <v>250</v>
      </c>
      <c r="F152" s="46"/>
      <c r="G152" s="46"/>
    </row>
    <row r="153" spans="1:7" x14ac:dyDescent="0.25">
      <c r="A153" s="18" t="s">
        <v>1783</v>
      </c>
      <c r="B153" s="18" t="s">
        <v>995</v>
      </c>
      <c r="C153" s="40" t="s">
        <v>250</v>
      </c>
      <c r="D153" s="92" t="s">
        <v>250</v>
      </c>
      <c r="F153" s="46"/>
      <c r="G153" s="46"/>
    </row>
    <row r="154" spans="1:7" x14ac:dyDescent="0.25">
      <c r="A154" s="18" t="s">
        <v>1784</v>
      </c>
      <c r="B154" s="18" t="s">
        <v>997</v>
      </c>
      <c r="C154" s="40" t="s">
        <v>250</v>
      </c>
      <c r="D154" s="92" t="s">
        <v>250</v>
      </c>
      <c r="F154" s="46"/>
      <c r="G154" s="46"/>
    </row>
    <row r="155" spans="1:7" x14ac:dyDescent="0.25">
      <c r="A155" s="18" t="s">
        <v>1785</v>
      </c>
      <c r="B155" s="18" t="s">
        <v>999</v>
      </c>
      <c r="C155" s="40" t="s">
        <v>250</v>
      </c>
      <c r="D155" s="92" t="s">
        <v>250</v>
      </c>
      <c r="F155" s="46"/>
      <c r="G155" s="46"/>
    </row>
    <row r="156" spans="1:7" x14ac:dyDescent="0.25">
      <c r="A156" s="18" t="s">
        <v>1786</v>
      </c>
      <c r="B156" s="18" t="s">
        <v>1001</v>
      </c>
      <c r="C156" s="40" t="s">
        <v>250</v>
      </c>
      <c r="D156" s="92" t="s">
        <v>250</v>
      </c>
      <c r="F156" s="46"/>
      <c r="G156" s="46"/>
    </row>
    <row r="157" spans="1:7" x14ac:dyDescent="0.25">
      <c r="A157" s="18" t="s">
        <v>1787</v>
      </c>
      <c r="B157" s="48" t="s">
        <v>315</v>
      </c>
      <c r="C157" s="40">
        <v>0</v>
      </c>
      <c r="D157" s="92">
        <v>0</v>
      </c>
      <c r="F157" s="43">
        <v>0</v>
      </c>
      <c r="G157" s="43">
        <v>0</v>
      </c>
    </row>
    <row r="158" spans="1:7" x14ac:dyDescent="0.25">
      <c r="A158" s="18" t="s">
        <v>1788</v>
      </c>
      <c r="B158" s="51" t="s">
        <v>1004</v>
      </c>
      <c r="C158" s="40"/>
      <c r="D158" s="92"/>
      <c r="F158" s="46"/>
      <c r="G158" s="46"/>
    </row>
    <row r="159" spans="1:7" x14ac:dyDescent="0.25">
      <c r="A159" s="18" t="s">
        <v>1789</v>
      </c>
      <c r="B159" s="51" t="s">
        <v>1006</v>
      </c>
      <c r="C159" s="40"/>
      <c r="D159" s="92"/>
      <c r="F159" s="46"/>
      <c r="G159" s="46"/>
    </row>
    <row r="160" spans="1:7" x14ac:dyDescent="0.25">
      <c r="A160" s="18" t="s">
        <v>1790</v>
      </c>
      <c r="B160" s="51" t="s">
        <v>1008</v>
      </c>
      <c r="C160" s="40"/>
      <c r="D160" s="92"/>
      <c r="F160" s="46"/>
      <c r="G160" s="46"/>
    </row>
    <row r="161" spans="1:7" x14ac:dyDescent="0.25">
      <c r="A161" s="18" t="s">
        <v>1791</v>
      </c>
      <c r="B161" s="51" t="s">
        <v>1010</v>
      </c>
      <c r="C161" s="40"/>
      <c r="D161" s="92"/>
      <c r="F161" s="46"/>
      <c r="G161" s="46"/>
    </row>
    <row r="162" spans="1:7" x14ac:dyDescent="0.25">
      <c r="A162" s="18" t="s">
        <v>1792</v>
      </c>
      <c r="B162" s="51" t="s">
        <v>1012</v>
      </c>
      <c r="C162" s="40"/>
      <c r="D162" s="92"/>
      <c r="F162" s="46"/>
      <c r="G162" s="46"/>
    </row>
    <row r="163" spans="1:7" x14ac:dyDescent="0.25">
      <c r="A163" s="18" t="s">
        <v>1793</v>
      </c>
      <c r="B163" s="51" t="s">
        <v>1014</v>
      </c>
      <c r="C163" s="40"/>
      <c r="D163" s="92"/>
      <c r="F163" s="46"/>
      <c r="G163" s="46"/>
    </row>
    <row r="164" spans="1:7" x14ac:dyDescent="0.25">
      <c r="A164" s="18" t="s">
        <v>1794</v>
      </c>
      <c r="B164" s="51"/>
      <c r="F164" s="47"/>
      <c r="G164" s="47"/>
    </row>
    <row r="165" spans="1:7" x14ac:dyDescent="0.25">
      <c r="A165" s="18" t="s">
        <v>1795</v>
      </c>
      <c r="B165" s="51"/>
      <c r="F165" s="47"/>
      <c r="G165" s="47"/>
    </row>
    <row r="166" spans="1:7" x14ac:dyDescent="0.25">
      <c r="A166" s="18" t="s">
        <v>1796</v>
      </c>
      <c r="B166" s="51"/>
      <c r="F166" s="47"/>
      <c r="G166" s="47"/>
    </row>
    <row r="167" spans="1:7" x14ac:dyDescent="0.25">
      <c r="A167" s="36"/>
      <c r="B167" s="37" t="s">
        <v>1797</v>
      </c>
      <c r="C167" s="36" t="s">
        <v>951</v>
      </c>
      <c r="D167" s="36" t="s">
        <v>952</v>
      </c>
      <c r="E167" s="38"/>
      <c r="F167" s="36" t="s">
        <v>1651</v>
      </c>
      <c r="G167" s="36" t="s">
        <v>953</v>
      </c>
    </row>
    <row r="168" spans="1:7" x14ac:dyDescent="0.25">
      <c r="A168" s="18" t="s">
        <v>1798</v>
      </c>
      <c r="B168" s="18" t="s">
        <v>984</v>
      </c>
      <c r="C168" s="43" t="s">
        <v>286</v>
      </c>
      <c r="G168" s="18"/>
    </row>
    <row r="169" spans="1:7" x14ac:dyDescent="0.25">
      <c r="G169" s="18"/>
    </row>
    <row r="170" spans="1:7" x14ac:dyDescent="0.25">
      <c r="B170" s="32" t="s">
        <v>985</v>
      </c>
      <c r="G170" s="18"/>
    </row>
    <row r="171" spans="1:7" x14ac:dyDescent="0.25">
      <c r="A171" s="18" t="s">
        <v>1799</v>
      </c>
      <c r="B171" s="18" t="s">
        <v>987</v>
      </c>
      <c r="C171" s="40" t="s">
        <v>286</v>
      </c>
      <c r="D171" s="92" t="s">
        <v>286</v>
      </c>
      <c r="F171" s="46"/>
      <c r="G171" s="46"/>
    </row>
    <row r="172" spans="1:7" x14ac:dyDescent="0.25">
      <c r="A172" s="18" t="s">
        <v>1800</v>
      </c>
      <c r="B172" s="18" t="s">
        <v>989</v>
      </c>
      <c r="C172" s="40" t="s">
        <v>286</v>
      </c>
      <c r="D172" s="92" t="s">
        <v>286</v>
      </c>
      <c r="F172" s="46"/>
      <c r="G172" s="46"/>
    </row>
    <row r="173" spans="1:7" x14ac:dyDescent="0.25">
      <c r="A173" s="18" t="s">
        <v>1801</v>
      </c>
      <c r="B173" s="18" t="s">
        <v>991</v>
      </c>
      <c r="C173" s="40" t="s">
        <v>286</v>
      </c>
      <c r="D173" s="92" t="s">
        <v>286</v>
      </c>
      <c r="F173" s="46"/>
      <c r="G173" s="46"/>
    </row>
    <row r="174" spans="1:7" x14ac:dyDescent="0.25">
      <c r="A174" s="18" t="s">
        <v>1802</v>
      </c>
      <c r="B174" s="18" t="s">
        <v>993</v>
      </c>
      <c r="C174" s="40" t="s">
        <v>286</v>
      </c>
      <c r="D174" s="92" t="s">
        <v>286</v>
      </c>
      <c r="F174" s="46"/>
      <c r="G174" s="46"/>
    </row>
    <row r="175" spans="1:7" x14ac:dyDescent="0.25">
      <c r="A175" s="18" t="s">
        <v>1803</v>
      </c>
      <c r="B175" s="18" t="s">
        <v>995</v>
      </c>
      <c r="C175" s="40" t="s">
        <v>286</v>
      </c>
      <c r="D175" s="92" t="s">
        <v>286</v>
      </c>
      <c r="F175" s="46"/>
      <c r="G175" s="46"/>
    </row>
    <row r="176" spans="1:7" x14ac:dyDescent="0.25">
      <c r="A176" s="18" t="s">
        <v>1804</v>
      </c>
      <c r="B176" s="18" t="s">
        <v>997</v>
      </c>
      <c r="C176" s="40" t="s">
        <v>286</v>
      </c>
      <c r="D176" s="92" t="s">
        <v>286</v>
      </c>
      <c r="F176" s="46"/>
      <c r="G176" s="46"/>
    </row>
    <row r="177" spans="1:7" x14ac:dyDescent="0.25">
      <c r="A177" s="18" t="s">
        <v>1805</v>
      </c>
      <c r="B177" s="18" t="s">
        <v>999</v>
      </c>
      <c r="C177" s="40" t="s">
        <v>286</v>
      </c>
      <c r="D177" s="92" t="s">
        <v>286</v>
      </c>
      <c r="F177" s="46"/>
      <c r="G177" s="46"/>
    </row>
    <row r="178" spans="1:7" x14ac:dyDescent="0.25">
      <c r="A178" s="18" t="s">
        <v>1806</v>
      </c>
      <c r="B178" s="18" t="s">
        <v>1001</v>
      </c>
      <c r="C178" s="40" t="s">
        <v>286</v>
      </c>
      <c r="D178" s="92" t="s">
        <v>286</v>
      </c>
      <c r="F178" s="46"/>
      <c r="G178" s="46"/>
    </row>
    <row r="179" spans="1:7" x14ac:dyDescent="0.25">
      <c r="A179" s="18" t="s">
        <v>1807</v>
      </c>
      <c r="B179" s="48" t="s">
        <v>315</v>
      </c>
      <c r="C179" s="40">
        <v>0</v>
      </c>
      <c r="D179" s="92">
        <v>0</v>
      </c>
      <c r="F179" s="43">
        <v>0</v>
      </c>
      <c r="G179" s="43">
        <v>0</v>
      </c>
    </row>
    <row r="180" spans="1:7" x14ac:dyDescent="0.25">
      <c r="A180" s="18" t="s">
        <v>1808</v>
      </c>
      <c r="B180" s="51" t="s">
        <v>1004</v>
      </c>
      <c r="C180" s="40"/>
      <c r="D180" s="92"/>
      <c r="F180" s="46"/>
      <c r="G180" s="46"/>
    </row>
    <row r="181" spans="1:7" x14ac:dyDescent="0.25">
      <c r="A181" s="18" t="s">
        <v>1809</v>
      </c>
      <c r="B181" s="51" t="s">
        <v>1006</v>
      </c>
      <c r="C181" s="40"/>
      <c r="D181" s="92"/>
      <c r="F181" s="46"/>
      <c r="G181" s="46"/>
    </row>
    <row r="182" spans="1:7" x14ac:dyDescent="0.25">
      <c r="A182" s="18" t="s">
        <v>1810</v>
      </c>
      <c r="B182" s="51" t="s">
        <v>1008</v>
      </c>
      <c r="C182" s="40"/>
      <c r="D182" s="92"/>
      <c r="F182" s="46"/>
      <c r="G182" s="46"/>
    </row>
    <row r="183" spans="1:7" x14ac:dyDescent="0.25">
      <c r="A183" s="18" t="s">
        <v>1811</v>
      </c>
      <c r="B183" s="51" t="s">
        <v>1010</v>
      </c>
      <c r="C183" s="40"/>
      <c r="D183" s="92"/>
      <c r="F183" s="46"/>
      <c r="G183" s="46"/>
    </row>
    <row r="184" spans="1:7" x14ac:dyDescent="0.25">
      <c r="A184" s="18" t="s">
        <v>1812</v>
      </c>
      <c r="B184" s="51" t="s">
        <v>1012</v>
      </c>
      <c r="C184" s="40"/>
      <c r="D184" s="92"/>
      <c r="F184" s="46"/>
      <c r="G184" s="46"/>
    </row>
    <row r="185" spans="1:7" x14ac:dyDescent="0.25">
      <c r="A185" s="18" t="s">
        <v>1813</v>
      </c>
      <c r="B185" s="51" t="s">
        <v>1014</v>
      </c>
      <c r="C185" s="40"/>
      <c r="D185" s="92"/>
      <c r="F185" s="46"/>
      <c r="G185" s="46"/>
    </row>
    <row r="186" spans="1:7" x14ac:dyDescent="0.25">
      <c r="A186" s="18" t="s">
        <v>1814</v>
      </c>
      <c r="B186" s="51"/>
      <c r="F186" s="47"/>
      <c r="G186" s="47"/>
    </row>
    <row r="187" spans="1:7" x14ac:dyDescent="0.25">
      <c r="A187" s="18" t="s">
        <v>1815</v>
      </c>
      <c r="B187" s="51"/>
      <c r="F187" s="47"/>
      <c r="G187" s="47"/>
    </row>
    <row r="188" spans="1:7" x14ac:dyDescent="0.25">
      <c r="A188" s="18" t="s">
        <v>1816</v>
      </c>
      <c r="B188" s="51"/>
      <c r="F188" s="47"/>
      <c r="G188" s="47"/>
    </row>
    <row r="189" spans="1:7" x14ac:dyDescent="0.25">
      <c r="A189" s="36"/>
      <c r="B189" s="37" t="s">
        <v>1817</v>
      </c>
      <c r="C189" s="36" t="s">
        <v>1651</v>
      </c>
      <c r="D189" s="36" t="s">
        <v>2743</v>
      </c>
      <c r="E189" s="38"/>
      <c r="F189" s="36"/>
      <c r="G189" s="36"/>
    </row>
    <row r="190" spans="1:7" x14ac:dyDescent="0.25">
      <c r="A190" s="18" t="s">
        <v>1818</v>
      </c>
      <c r="B190" s="32" t="s">
        <v>891</v>
      </c>
      <c r="C190" s="43" t="s">
        <v>250</v>
      </c>
      <c r="D190" s="18" t="s">
        <v>250</v>
      </c>
      <c r="E190" s="44"/>
      <c r="F190" s="44"/>
      <c r="G190" s="44"/>
    </row>
    <row r="191" spans="1:7" x14ac:dyDescent="0.25">
      <c r="A191" s="18" t="s">
        <v>1819</v>
      </c>
      <c r="B191" s="32" t="s">
        <v>891</v>
      </c>
      <c r="C191" s="43" t="s">
        <v>250</v>
      </c>
      <c r="D191" s="18" t="s">
        <v>250</v>
      </c>
      <c r="E191" s="44"/>
      <c r="F191" s="44"/>
      <c r="G191" s="44"/>
    </row>
    <row r="192" spans="1:7" x14ac:dyDescent="0.25">
      <c r="A192" s="18" t="s">
        <v>1820</v>
      </c>
      <c r="B192" s="32" t="s">
        <v>891</v>
      </c>
      <c r="C192" s="43" t="s">
        <v>250</v>
      </c>
      <c r="D192" s="18" t="s">
        <v>250</v>
      </c>
      <c r="E192" s="44"/>
      <c r="F192" s="44"/>
      <c r="G192" s="44"/>
    </row>
    <row r="193" spans="1:7" x14ac:dyDescent="0.25">
      <c r="A193" s="18" t="s">
        <v>1821</v>
      </c>
      <c r="B193" s="32" t="s">
        <v>891</v>
      </c>
      <c r="C193" s="43" t="s">
        <v>250</v>
      </c>
      <c r="D193" s="18" t="s">
        <v>250</v>
      </c>
      <c r="E193" s="44"/>
      <c r="F193" s="44"/>
      <c r="G193" s="44"/>
    </row>
    <row r="194" spans="1:7" x14ac:dyDescent="0.25">
      <c r="A194" s="18" t="s">
        <v>1822</v>
      </c>
      <c r="B194" s="32" t="s">
        <v>891</v>
      </c>
      <c r="C194" s="43" t="s">
        <v>250</v>
      </c>
      <c r="D194" s="18" t="s">
        <v>250</v>
      </c>
      <c r="E194" s="44"/>
      <c r="F194" s="44"/>
      <c r="G194" s="44"/>
    </row>
    <row r="195" spans="1:7" x14ac:dyDescent="0.25">
      <c r="A195" s="18" t="s">
        <v>1823</v>
      </c>
      <c r="B195" s="32" t="s">
        <v>891</v>
      </c>
      <c r="C195" s="43" t="s">
        <v>250</v>
      </c>
      <c r="D195" s="18" t="s">
        <v>250</v>
      </c>
      <c r="E195" s="44"/>
      <c r="F195" s="44"/>
      <c r="G195" s="44"/>
    </row>
    <row r="196" spans="1:7" x14ac:dyDescent="0.25">
      <c r="A196" s="18" t="s">
        <v>1824</v>
      </c>
      <c r="B196" s="32" t="s">
        <v>891</v>
      </c>
      <c r="C196" s="43" t="s">
        <v>250</v>
      </c>
      <c r="D196" s="18" t="s">
        <v>250</v>
      </c>
      <c r="E196" s="44"/>
      <c r="F196" s="44"/>
      <c r="G196" s="44"/>
    </row>
    <row r="197" spans="1:7" x14ac:dyDescent="0.25">
      <c r="A197" s="18" t="s">
        <v>1825</v>
      </c>
      <c r="B197" s="32" t="s">
        <v>891</v>
      </c>
      <c r="C197" s="43" t="s">
        <v>250</v>
      </c>
      <c r="D197" s="18" t="s">
        <v>250</v>
      </c>
      <c r="E197" s="44"/>
      <c r="F197" s="44"/>
    </row>
    <row r="198" spans="1:7" x14ac:dyDescent="0.25">
      <c r="A198" s="18" t="s">
        <v>1826</v>
      </c>
      <c r="B198" s="32" t="s">
        <v>891</v>
      </c>
      <c r="C198" s="43" t="s">
        <v>250</v>
      </c>
      <c r="D198" s="18" t="s">
        <v>250</v>
      </c>
      <c r="E198" s="44"/>
      <c r="F198" s="44"/>
    </row>
    <row r="199" spans="1:7" x14ac:dyDescent="0.25">
      <c r="A199" s="18" t="s">
        <v>1827</v>
      </c>
      <c r="B199" s="32" t="s">
        <v>891</v>
      </c>
      <c r="C199" s="43" t="s">
        <v>250</v>
      </c>
      <c r="D199" s="18" t="s">
        <v>250</v>
      </c>
      <c r="E199" s="44"/>
      <c r="F199" s="44"/>
    </row>
    <row r="200" spans="1:7" x14ac:dyDescent="0.25">
      <c r="A200" s="18" t="s">
        <v>1828</v>
      </c>
      <c r="B200" s="32" t="s">
        <v>891</v>
      </c>
      <c r="C200" s="43" t="s">
        <v>250</v>
      </c>
      <c r="D200" s="18" t="s">
        <v>250</v>
      </c>
      <c r="E200" s="44"/>
      <c r="F200" s="44"/>
    </row>
    <row r="201" spans="1:7" x14ac:dyDescent="0.25">
      <c r="A201" s="18" t="s">
        <v>1829</v>
      </c>
      <c r="B201" s="32" t="s">
        <v>891</v>
      </c>
      <c r="C201" s="43" t="s">
        <v>250</v>
      </c>
      <c r="D201" s="18" t="s">
        <v>250</v>
      </c>
      <c r="E201" s="44"/>
      <c r="F201" s="44"/>
    </row>
    <row r="202" spans="1:7" x14ac:dyDescent="0.25">
      <c r="A202" s="18" t="s">
        <v>1830</v>
      </c>
      <c r="B202" s="32" t="s">
        <v>891</v>
      </c>
      <c r="C202" s="43" t="s">
        <v>250</v>
      </c>
      <c r="D202" s="18" t="s">
        <v>250</v>
      </c>
    </row>
    <row r="203" spans="1:7" x14ac:dyDescent="0.25">
      <c r="A203" s="18" t="s">
        <v>1831</v>
      </c>
      <c r="B203" s="32" t="s">
        <v>891</v>
      </c>
      <c r="C203" s="43" t="s">
        <v>250</v>
      </c>
      <c r="D203" s="18" t="s">
        <v>250</v>
      </c>
    </row>
    <row r="204" spans="1:7" x14ac:dyDescent="0.25">
      <c r="A204" s="18" t="s">
        <v>1832</v>
      </c>
      <c r="B204" s="32" t="s">
        <v>891</v>
      </c>
      <c r="C204" s="43" t="s">
        <v>250</v>
      </c>
      <c r="D204" s="18" t="s">
        <v>250</v>
      </c>
    </row>
    <row r="205" spans="1:7" x14ac:dyDescent="0.25">
      <c r="A205" s="18" t="s">
        <v>1833</v>
      </c>
      <c r="B205" s="32" t="s">
        <v>891</v>
      </c>
      <c r="C205" s="43" t="s">
        <v>250</v>
      </c>
      <c r="D205" s="18" t="s">
        <v>250</v>
      </c>
    </row>
    <row r="206" spans="1:7" x14ac:dyDescent="0.25">
      <c r="A206" s="18" t="s">
        <v>1834</v>
      </c>
      <c r="B206" s="32" t="s">
        <v>891</v>
      </c>
      <c r="C206" s="43" t="s">
        <v>250</v>
      </c>
      <c r="D206" s="18" t="s">
        <v>250</v>
      </c>
    </row>
    <row r="207" spans="1:7" x14ac:dyDescent="0.25">
      <c r="A207" s="18" t="s">
        <v>1835</v>
      </c>
    </row>
    <row r="208" spans="1:7" x14ac:dyDescent="0.25">
      <c r="A208" s="18" t="s">
        <v>1836</v>
      </c>
    </row>
    <row r="209" spans="1:4" x14ac:dyDescent="0.25">
      <c r="A209" s="18" t="s">
        <v>1837</v>
      </c>
    </row>
    <row r="210" spans="1:4" x14ac:dyDescent="0.25">
      <c r="A210" s="18" t="s">
        <v>1838</v>
      </c>
    </row>
    <row r="211" spans="1:4" x14ac:dyDescent="0.25">
      <c r="A211" s="18" t="s">
        <v>1839</v>
      </c>
    </row>
    <row r="212" spans="1:4" x14ac:dyDescent="0.25">
      <c r="B212" s="18" t="s">
        <v>2744</v>
      </c>
      <c r="C212" s="18" t="s">
        <v>1651</v>
      </c>
      <c r="D212" s="18" t="s">
        <v>2743</v>
      </c>
    </row>
    <row r="213" spans="1:4" x14ac:dyDescent="0.25">
      <c r="A213" s="18" t="s">
        <v>2745</v>
      </c>
      <c r="B213" s="18" t="s">
        <v>891</v>
      </c>
      <c r="C213" s="18" t="s">
        <v>250</v>
      </c>
      <c r="D213" s="18" t="s">
        <v>250</v>
      </c>
    </row>
    <row r="214" spans="1:4" x14ac:dyDescent="0.25">
      <c r="A214" s="18" t="s">
        <v>2746</v>
      </c>
      <c r="B214" s="18" t="s">
        <v>891</v>
      </c>
      <c r="C214" s="18" t="s">
        <v>250</v>
      </c>
      <c r="D214" s="18" t="s">
        <v>250</v>
      </c>
    </row>
    <row r="215" spans="1:4" x14ac:dyDescent="0.25">
      <c r="A215" s="18" t="s">
        <v>2747</v>
      </c>
      <c r="B215" s="18" t="s">
        <v>891</v>
      </c>
      <c r="C215" s="18" t="s">
        <v>250</v>
      </c>
      <c r="D215" s="18" t="s">
        <v>250</v>
      </c>
    </row>
    <row r="216" spans="1:4" x14ac:dyDescent="0.25">
      <c r="A216" s="18" t="s">
        <v>2748</v>
      </c>
      <c r="B216" s="18" t="s">
        <v>891</v>
      </c>
      <c r="C216" s="18" t="s">
        <v>250</v>
      </c>
      <c r="D216" s="18" t="s">
        <v>250</v>
      </c>
    </row>
    <row r="217" spans="1:4" x14ac:dyDescent="0.25">
      <c r="A217" s="18" t="s">
        <v>2749</v>
      </c>
      <c r="B217" s="18" t="s">
        <v>891</v>
      </c>
      <c r="C217" s="18" t="s">
        <v>250</v>
      </c>
      <c r="D217" s="18" t="s">
        <v>250</v>
      </c>
    </row>
    <row r="218" spans="1:4" x14ac:dyDescent="0.25">
      <c r="A218" s="18" t="s">
        <v>2750</v>
      </c>
      <c r="B218" s="18" t="s">
        <v>891</v>
      </c>
      <c r="C218" s="18" t="s">
        <v>250</v>
      </c>
      <c r="D218" s="18" t="s">
        <v>250</v>
      </c>
    </row>
    <row r="219" spans="1:4" x14ac:dyDescent="0.25">
      <c r="A219" s="18" t="s">
        <v>2751</v>
      </c>
      <c r="B219" s="18" t="s">
        <v>891</v>
      </c>
      <c r="C219" s="18" t="s">
        <v>250</v>
      </c>
      <c r="D219" s="18" t="s">
        <v>250</v>
      </c>
    </row>
    <row r="220" spans="1:4" x14ac:dyDescent="0.25">
      <c r="A220" s="18" t="s">
        <v>2752</v>
      </c>
      <c r="B220" s="18" t="s">
        <v>891</v>
      </c>
      <c r="C220" s="18" t="s">
        <v>250</v>
      </c>
      <c r="D220" s="18" t="s">
        <v>250</v>
      </c>
    </row>
    <row r="221" spans="1:4" x14ac:dyDescent="0.25">
      <c r="A221" s="18" t="s">
        <v>2753</v>
      </c>
      <c r="B221" s="18" t="s">
        <v>891</v>
      </c>
      <c r="C221" s="18" t="s">
        <v>250</v>
      </c>
      <c r="D221" s="18" t="s">
        <v>250</v>
      </c>
    </row>
    <row r="222" spans="1:4" x14ac:dyDescent="0.25">
      <c r="A222" s="18" t="s">
        <v>2754</v>
      </c>
      <c r="B222" s="18" t="s">
        <v>891</v>
      </c>
      <c r="C222" s="18" t="s">
        <v>250</v>
      </c>
      <c r="D222" s="18" t="s">
        <v>250</v>
      </c>
    </row>
    <row r="223" spans="1:4" x14ac:dyDescent="0.25">
      <c r="A223" s="18" t="s">
        <v>2755</v>
      </c>
      <c r="B223" s="18" t="s">
        <v>891</v>
      </c>
      <c r="C223" s="18" t="s">
        <v>250</v>
      </c>
      <c r="D223" s="18" t="s">
        <v>250</v>
      </c>
    </row>
    <row r="224" spans="1:4" x14ac:dyDescent="0.25">
      <c r="A224" s="18" t="s">
        <v>2756</v>
      </c>
      <c r="B224" s="18" t="s">
        <v>891</v>
      </c>
      <c r="C224" s="18" t="s">
        <v>250</v>
      </c>
      <c r="D224" s="18" t="s">
        <v>250</v>
      </c>
    </row>
    <row r="225" spans="1:4" x14ac:dyDescent="0.25">
      <c r="A225" s="18" t="s">
        <v>2757</v>
      </c>
      <c r="B225" s="18" t="s">
        <v>891</v>
      </c>
      <c r="C225" s="18" t="s">
        <v>250</v>
      </c>
      <c r="D225" s="18" t="s">
        <v>250</v>
      </c>
    </row>
    <row r="226" spans="1:4" x14ac:dyDescent="0.25">
      <c r="A226" s="18" t="s">
        <v>2758</v>
      </c>
      <c r="B226" s="18" t="s">
        <v>891</v>
      </c>
      <c r="C226" s="18" t="s">
        <v>250</v>
      </c>
      <c r="D226" s="18" t="s">
        <v>250</v>
      </c>
    </row>
    <row r="227" spans="1:4" x14ac:dyDescent="0.25">
      <c r="A227" s="18" t="s">
        <v>2759</v>
      </c>
      <c r="B227" s="18" t="s">
        <v>891</v>
      </c>
      <c r="C227" s="18" t="s">
        <v>250</v>
      </c>
      <c r="D227" s="18" t="s">
        <v>250</v>
      </c>
    </row>
    <row r="228" spans="1:4" x14ac:dyDescent="0.25">
      <c r="A228" s="18" t="s">
        <v>2760</v>
      </c>
      <c r="B228" s="18" t="s">
        <v>891</v>
      </c>
      <c r="C228" s="18" t="s">
        <v>250</v>
      </c>
      <c r="D228" s="18" t="s">
        <v>250</v>
      </c>
    </row>
    <row r="229" spans="1:4" x14ac:dyDescent="0.25">
      <c r="A229" s="18" t="s">
        <v>2761</v>
      </c>
      <c r="B229" s="18" t="s">
        <v>891</v>
      </c>
      <c r="C229" s="18" t="s">
        <v>250</v>
      </c>
      <c r="D229" s="18" t="s">
        <v>250</v>
      </c>
    </row>
    <row r="230" spans="1:4" x14ac:dyDescent="0.25">
      <c r="A230" s="18" t="s">
        <v>2762</v>
      </c>
    </row>
    <row r="231" spans="1:4" x14ac:dyDescent="0.25">
      <c r="A231" s="18" t="s">
        <v>2763</v>
      </c>
    </row>
    <row r="232" spans="1:4" x14ac:dyDescent="0.25">
      <c r="A232" s="18" t="s">
        <v>2764</v>
      </c>
    </row>
    <row r="233" spans="1:4" x14ac:dyDescent="0.25">
      <c r="A233" s="18" t="s">
        <v>2765</v>
      </c>
    </row>
    <row r="234" spans="1:4" x14ac:dyDescent="0.25">
      <c r="A234" s="18" t="s">
        <v>2766</v>
      </c>
    </row>
    <row r="235" spans="1:4" x14ac:dyDescent="0.25">
      <c r="B235" s="18" t="s">
        <v>2767</v>
      </c>
      <c r="C235" s="18" t="s">
        <v>1651</v>
      </c>
      <c r="D235" s="18" t="s">
        <v>2743</v>
      </c>
    </row>
    <row r="236" spans="1:4" x14ac:dyDescent="0.25">
      <c r="A236" s="18" t="s">
        <v>2768</v>
      </c>
      <c r="B236" s="18" t="s">
        <v>891</v>
      </c>
      <c r="C236" s="18" t="s">
        <v>250</v>
      </c>
      <c r="D236" s="18" t="s">
        <v>250</v>
      </c>
    </row>
    <row r="237" spans="1:4" x14ac:dyDescent="0.25">
      <c r="A237" s="18" t="s">
        <v>2769</v>
      </c>
      <c r="B237" s="18" t="s">
        <v>891</v>
      </c>
      <c r="C237" s="18" t="s">
        <v>250</v>
      </c>
      <c r="D237" s="18" t="s">
        <v>250</v>
      </c>
    </row>
    <row r="238" spans="1:4" x14ac:dyDescent="0.25">
      <c r="A238" s="18" t="s">
        <v>2770</v>
      </c>
      <c r="B238" s="18" t="s">
        <v>891</v>
      </c>
      <c r="C238" s="18" t="s">
        <v>250</v>
      </c>
      <c r="D238" s="18" t="s">
        <v>250</v>
      </c>
    </row>
    <row r="239" spans="1:4" x14ac:dyDescent="0.25">
      <c r="A239" s="18" t="s">
        <v>2771</v>
      </c>
      <c r="B239" s="18" t="s">
        <v>891</v>
      </c>
      <c r="C239" s="18" t="s">
        <v>250</v>
      </c>
      <c r="D239" s="18" t="s">
        <v>250</v>
      </c>
    </row>
    <row r="240" spans="1:4" x14ac:dyDescent="0.25">
      <c r="A240" s="18" t="s">
        <v>2772</v>
      </c>
      <c r="B240" s="18" t="s">
        <v>891</v>
      </c>
      <c r="C240" s="18" t="s">
        <v>250</v>
      </c>
      <c r="D240" s="18" t="s">
        <v>250</v>
      </c>
    </row>
    <row r="241" spans="1:4" x14ac:dyDescent="0.25">
      <c r="A241" s="18" t="s">
        <v>2773</v>
      </c>
      <c r="B241" s="18" t="s">
        <v>891</v>
      </c>
      <c r="C241" s="18" t="s">
        <v>250</v>
      </c>
      <c r="D241" s="18" t="s">
        <v>250</v>
      </c>
    </row>
    <row r="242" spans="1:4" x14ac:dyDescent="0.25">
      <c r="A242" s="18" t="s">
        <v>2774</v>
      </c>
      <c r="B242" s="18" t="s">
        <v>891</v>
      </c>
      <c r="C242" s="18" t="s">
        <v>250</v>
      </c>
      <c r="D242" s="18" t="s">
        <v>250</v>
      </c>
    </row>
    <row r="243" spans="1:4" x14ac:dyDescent="0.25">
      <c r="A243" s="18" t="s">
        <v>2775</v>
      </c>
      <c r="B243" s="18" t="s">
        <v>891</v>
      </c>
      <c r="C243" s="18" t="s">
        <v>250</v>
      </c>
      <c r="D243" s="18" t="s">
        <v>250</v>
      </c>
    </row>
    <row r="244" spans="1:4" x14ac:dyDescent="0.25">
      <c r="A244" s="18" t="s">
        <v>2776</v>
      </c>
      <c r="B244" s="18" t="s">
        <v>891</v>
      </c>
      <c r="C244" s="18" t="s">
        <v>250</v>
      </c>
      <c r="D244" s="18" t="s">
        <v>250</v>
      </c>
    </row>
    <row r="245" spans="1:4" x14ac:dyDescent="0.25">
      <c r="A245" s="18" t="s">
        <v>2777</v>
      </c>
      <c r="B245" s="18" t="s">
        <v>891</v>
      </c>
      <c r="C245" s="18" t="s">
        <v>250</v>
      </c>
      <c r="D245" s="18" t="s">
        <v>250</v>
      </c>
    </row>
    <row r="246" spans="1:4" x14ac:dyDescent="0.25">
      <c r="A246" s="18" t="s">
        <v>2778</v>
      </c>
      <c r="B246" s="18" t="s">
        <v>891</v>
      </c>
      <c r="C246" s="18" t="s">
        <v>250</v>
      </c>
      <c r="D246" s="18" t="s">
        <v>250</v>
      </c>
    </row>
    <row r="247" spans="1:4" x14ac:dyDescent="0.25">
      <c r="A247" s="18" t="s">
        <v>2779</v>
      </c>
      <c r="B247" s="18" t="s">
        <v>891</v>
      </c>
      <c r="C247" s="18" t="s">
        <v>250</v>
      </c>
      <c r="D247" s="18" t="s">
        <v>250</v>
      </c>
    </row>
    <row r="248" spans="1:4" x14ac:dyDescent="0.25">
      <c r="A248" s="18" t="s">
        <v>2780</v>
      </c>
      <c r="B248" s="18" t="s">
        <v>891</v>
      </c>
      <c r="C248" s="18" t="s">
        <v>250</v>
      </c>
      <c r="D248" s="18" t="s">
        <v>250</v>
      </c>
    </row>
    <row r="249" spans="1:4" x14ac:dyDescent="0.25">
      <c r="A249" s="18" t="s">
        <v>2781</v>
      </c>
      <c r="B249" s="18" t="s">
        <v>891</v>
      </c>
      <c r="C249" s="18" t="s">
        <v>250</v>
      </c>
      <c r="D249" s="18" t="s">
        <v>250</v>
      </c>
    </row>
    <row r="250" spans="1:4" x14ac:dyDescent="0.25">
      <c r="A250" s="18" t="s">
        <v>2782</v>
      </c>
      <c r="B250" s="18" t="s">
        <v>891</v>
      </c>
      <c r="C250" s="18" t="s">
        <v>250</v>
      </c>
      <c r="D250" s="18" t="s">
        <v>250</v>
      </c>
    </row>
    <row r="251" spans="1:4" x14ac:dyDescent="0.25">
      <c r="A251" s="18" t="s">
        <v>2783</v>
      </c>
      <c r="B251" s="18" t="s">
        <v>891</v>
      </c>
      <c r="C251" s="18" t="s">
        <v>250</v>
      </c>
      <c r="D251" s="18" t="s">
        <v>250</v>
      </c>
    </row>
    <row r="252" spans="1:4" x14ac:dyDescent="0.25">
      <c r="A252" s="18" t="s">
        <v>2784</v>
      </c>
      <c r="B252" s="18" t="s">
        <v>891</v>
      </c>
      <c r="C252" s="18" t="s">
        <v>250</v>
      </c>
      <c r="D252" s="18" t="s">
        <v>250</v>
      </c>
    </row>
    <row r="253" spans="1:4" x14ac:dyDescent="0.25">
      <c r="A253" s="18" t="s">
        <v>2785</v>
      </c>
    </row>
    <row r="254" spans="1:4" x14ac:dyDescent="0.25">
      <c r="A254" s="18" t="s">
        <v>2786</v>
      </c>
    </row>
    <row r="255" spans="1:4" x14ac:dyDescent="0.25">
      <c r="A255" s="18" t="s">
        <v>2787</v>
      </c>
    </row>
    <row r="256" spans="1:4" x14ac:dyDescent="0.25">
      <c r="A256" s="18" t="s">
        <v>2788</v>
      </c>
    </row>
    <row r="257" spans="1:1" x14ac:dyDescent="0.25">
      <c r="A257" s="18" t="s">
        <v>2789</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headerFooter>
    <oddFooter>&amp;L_x000D_&amp;1#&amp;"Calibri"&amp;7&amp;K000000 Classification: PROTECTED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zoomScale="85" zoomScaleNormal="85" workbookViewId="0"/>
  </sheetViews>
  <sheetFormatPr defaultRowHeight="15" x14ac:dyDescent="0.25"/>
  <cols>
    <col min="1" max="1" width="16.28515625" style="69" customWidth="1"/>
    <col min="2" max="2" width="89.85546875" style="18" bestFit="1" customWidth="1"/>
    <col min="3" max="3" width="134.7109375" style="69" customWidth="1"/>
    <col min="4" max="4" width="9.140625" style="69"/>
  </cols>
  <sheetData>
    <row r="1" spans="1:3" ht="31.5" x14ac:dyDescent="0.25">
      <c r="A1" s="11" t="s">
        <v>1840</v>
      </c>
      <c r="B1" s="11"/>
      <c r="C1" s="13" t="s">
        <v>3074</v>
      </c>
    </row>
    <row r="2" spans="1:3" x14ac:dyDescent="0.25">
      <c r="B2" s="12"/>
      <c r="C2" s="12"/>
    </row>
    <row r="3" spans="1:3" x14ac:dyDescent="0.25">
      <c r="A3" s="250" t="s">
        <v>1841</v>
      </c>
      <c r="B3" s="251"/>
      <c r="C3" s="242"/>
    </row>
    <row r="4" spans="1:3" x14ac:dyDescent="0.25">
      <c r="A4"/>
      <c r="B4"/>
      <c r="C4" s="242"/>
    </row>
    <row r="5" spans="1:3" ht="37.5" x14ac:dyDescent="0.25">
      <c r="A5" s="244" t="s">
        <v>247</v>
      </c>
      <c r="B5" s="244" t="s">
        <v>1842</v>
      </c>
      <c r="C5" s="252" t="s">
        <v>1843</v>
      </c>
    </row>
    <row r="6" spans="1:3" ht="90" x14ac:dyDescent="0.25">
      <c r="A6" s="241" t="s">
        <v>1844</v>
      </c>
      <c r="B6" s="245" t="s">
        <v>1845</v>
      </c>
      <c r="C6" s="316" t="s">
        <v>3127</v>
      </c>
    </row>
    <row r="7" spans="1:3" ht="30" x14ac:dyDescent="0.25">
      <c r="A7" s="241" t="s">
        <v>1846</v>
      </c>
      <c r="B7" s="245" t="s">
        <v>1847</v>
      </c>
      <c r="C7" s="316" t="s">
        <v>1848</v>
      </c>
    </row>
    <row r="8" spans="1:3" ht="30" x14ac:dyDescent="0.25">
      <c r="A8" s="241" t="s">
        <v>1849</v>
      </c>
      <c r="B8" s="245" t="s">
        <v>1850</v>
      </c>
      <c r="C8" s="316" t="s">
        <v>1851</v>
      </c>
    </row>
    <row r="9" spans="1:3" x14ac:dyDescent="0.25">
      <c r="A9" s="241" t="s">
        <v>1852</v>
      </c>
      <c r="B9" s="245" t="s">
        <v>1853</v>
      </c>
      <c r="C9" s="309" t="s">
        <v>3054</v>
      </c>
    </row>
    <row r="10" spans="1:3" ht="30" x14ac:dyDescent="0.25">
      <c r="A10" s="241" t="s">
        <v>1854</v>
      </c>
      <c r="B10" s="245" t="s">
        <v>1855</v>
      </c>
      <c r="C10" s="309" t="s">
        <v>3057</v>
      </c>
    </row>
    <row r="11" spans="1:3" ht="45" x14ac:dyDescent="0.25">
      <c r="A11" s="241" t="s">
        <v>1856</v>
      </c>
      <c r="B11" s="245" t="s">
        <v>1857</v>
      </c>
      <c r="C11" s="309" t="s">
        <v>3058</v>
      </c>
    </row>
    <row r="12" spans="1:3" x14ac:dyDescent="0.25">
      <c r="A12" s="241" t="s">
        <v>1858</v>
      </c>
      <c r="B12" s="245" t="s">
        <v>1859</v>
      </c>
      <c r="C12" s="309" t="s">
        <v>3059</v>
      </c>
    </row>
    <row r="13" spans="1:3" x14ac:dyDescent="0.25">
      <c r="A13" s="241" t="s">
        <v>1860</v>
      </c>
      <c r="B13" s="245" t="s">
        <v>1861</v>
      </c>
      <c r="C13" s="309" t="s">
        <v>3060</v>
      </c>
    </row>
    <row r="14" spans="1:3" ht="120" x14ac:dyDescent="0.25">
      <c r="A14" s="241" t="s">
        <v>1862</v>
      </c>
      <c r="B14" s="245" t="s">
        <v>1863</v>
      </c>
      <c r="C14" s="309" t="s">
        <v>3061</v>
      </c>
    </row>
    <row r="15" spans="1:3" ht="90" x14ac:dyDescent="0.25">
      <c r="A15" s="241" t="s">
        <v>1864</v>
      </c>
      <c r="B15" s="245" t="s">
        <v>1865</v>
      </c>
      <c r="C15" s="309" t="s">
        <v>3125</v>
      </c>
    </row>
    <row r="16" spans="1:3" ht="30" x14ac:dyDescent="0.25">
      <c r="A16" s="241" t="s">
        <v>1866</v>
      </c>
      <c r="B16" s="245" t="s">
        <v>1867</v>
      </c>
      <c r="C16" s="309" t="s">
        <v>3055</v>
      </c>
    </row>
    <row r="17" spans="1:3" ht="30" x14ac:dyDescent="0.25">
      <c r="A17" s="241" t="s">
        <v>1868</v>
      </c>
      <c r="B17" s="248" t="s">
        <v>1869</v>
      </c>
      <c r="C17" s="309" t="s">
        <v>3062</v>
      </c>
    </row>
    <row r="18" spans="1:3" x14ac:dyDescent="0.25">
      <c r="A18" s="241" t="s">
        <v>1870</v>
      </c>
      <c r="B18" s="248" t="s">
        <v>1871</v>
      </c>
      <c r="C18" s="317" t="s">
        <v>3063</v>
      </c>
    </row>
    <row r="19" spans="1:3" x14ac:dyDescent="0.25">
      <c r="A19" s="241" t="s">
        <v>1872</v>
      </c>
      <c r="B19" s="248" t="s">
        <v>1873</v>
      </c>
      <c r="C19" s="309" t="s">
        <v>3056</v>
      </c>
    </row>
    <row r="20" spans="1:3" ht="30" x14ac:dyDescent="0.25">
      <c r="A20" s="241" t="s">
        <v>1874</v>
      </c>
      <c r="B20" s="245" t="s">
        <v>1875</v>
      </c>
      <c r="C20" s="309" t="s">
        <v>3064</v>
      </c>
    </row>
    <row r="21" spans="1:3" x14ac:dyDescent="0.25">
      <c r="A21" s="241" t="s">
        <v>1876</v>
      </c>
      <c r="B21" s="246" t="s">
        <v>1877</v>
      </c>
      <c r="C21" s="310" t="s">
        <v>1907</v>
      </c>
    </row>
    <row r="22" spans="1:3" x14ac:dyDescent="0.25">
      <c r="A22" s="241" t="s">
        <v>1878</v>
      </c>
      <c r="B22" s="255"/>
      <c r="C22" s="310"/>
    </row>
    <row r="23" spans="1:3" x14ac:dyDescent="0.25">
      <c r="A23" s="241" t="s">
        <v>1879</v>
      </c>
      <c r="B23" s="253"/>
      <c r="C23" s="309"/>
    </row>
    <row r="24" spans="1:3" x14ac:dyDescent="0.25">
      <c r="A24" s="241" t="s">
        <v>1880</v>
      </c>
      <c r="B24" s="249"/>
      <c r="C24" s="309"/>
    </row>
    <row r="25" spans="1:3" x14ac:dyDescent="0.25">
      <c r="A25" s="241" t="s">
        <v>1881</v>
      </c>
      <c r="B25" s="249"/>
      <c r="C25" s="309"/>
    </row>
    <row r="26" spans="1:3" x14ac:dyDescent="0.25">
      <c r="A26" s="241" t="s">
        <v>1882</v>
      </c>
      <c r="B26" s="249"/>
      <c r="C26" s="309"/>
    </row>
    <row r="27" spans="1:3" x14ac:dyDescent="0.25">
      <c r="A27" s="241" t="s">
        <v>1883</v>
      </c>
      <c r="B27" s="249"/>
      <c r="C27" s="309"/>
    </row>
    <row r="28" spans="1:3" ht="18.75" x14ac:dyDescent="0.25">
      <c r="A28" s="244"/>
      <c r="B28" s="244" t="s">
        <v>1884</v>
      </c>
      <c r="C28" s="252" t="s">
        <v>1843</v>
      </c>
    </row>
    <row r="29" spans="1:3" x14ac:dyDescent="0.25">
      <c r="A29" s="241" t="s">
        <v>1885</v>
      </c>
      <c r="B29" s="245" t="s">
        <v>1886</v>
      </c>
      <c r="C29" s="253" t="s">
        <v>1910</v>
      </c>
    </row>
    <row r="30" spans="1:3" x14ac:dyDescent="0.25">
      <c r="A30" s="241" t="s">
        <v>1887</v>
      </c>
      <c r="B30" s="245" t="s">
        <v>1888</v>
      </c>
      <c r="C30" s="253" t="s">
        <v>1910</v>
      </c>
    </row>
    <row r="31" spans="1:3" x14ac:dyDescent="0.25">
      <c r="A31" s="241" t="s">
        <v>1889</v>
      </c>
      <c r="B31" s="245" t="s">
        <v>1890</v>
      </c>
      <c r="C31" s="253" t="s">
        <v>1910</v>
      </c>
    </row>
    <row r="32" spans="1:3" ht="30" x14ac:dyDescent="0.25">
      <c r="A32" s="241" t="s">
        <v>1891</v>
      </c>
      <c r="B32" s="257" t="s">
        <v>2790</v>
      </c>
      <c r="C32" s="253" t="s">
        <v>1910</v>
      </c>
    </row>
    <row r="33" spans="1:3" x14ac:dyDescent="0.25">
      <c r="A33" s="241" t="s">
        <v>1892</v>
      </c>
      <c r="B33" s="256"/>
      <c r="C33" s="253"/>
    </row>
    <row r="34" spans="1:3" x14ac:dyDescent="0.25">
      <c r="A34" s="241" t="s">
        <v>1893</v>
      </c>
      <c r="B34" s="256"/>
      <c r="C34" s="253"/>
    </row>
    <row r="35" spans="1:3" x14ac:dyDescent="0.25">
      <c r="A35" s="241" t="s">
        <v>1894</v>
      </c>
      <c r="B35" s="256"/>
      <c r="C35" s="253"/>
    </row>
    <row r="36" spans="1:3" x14ac:dyDescent="0.25">
      <c r="A36" s="241" t="s">
        <v>1895</v>
      </c>
      <c r="B36" s="256"/>
      <c r="C36" s="253"/>
    </row>
    <row r="37" spans="1:3" x14ac:dyDescent="0.25">
      <c r="A37" s="241" t="s">
        <v>1896</v>
      </c>
      <c r="B37" s="256"/>
      <c r="C37" s="253"/>
    </row>
    <row r="38" spans="1:3" x14ac:dyDescent="0.25">
      <c r="A38" s="241" t="s">
        <v>1897</v>
      </c>
      <c r="B38" s="256"/>
      <c r="C38" s="253"/>
    </row>
    <row r="39" spans="1:3" x14ac:dyDescent="0.25">
      <c r="A39" s="241" t="s">
        <v>1898</v>
      </c>
      <c r="B39" s="256"/>
      <c r="C39" s="253"/>
    </row>
    <row r="40" spans="1:3" x14ac:dyDescent="0.25">
      <c r="A40" s="241" t="s">
        <v>1899</v>
      </c>
      <c r="B40"/>
      <c r="C40" s="253"/>
    </row>
    <row r="41" spans="1:3" x14ac:dyDescent="0.25">
      <c r="A41" s="241" t="s">
        <v>1900</v>
      </c>
      <c r="B41" s="256"/>
      <c r="C41" s="253"/>
    </row>
    <row r="42" spans="1:3" x14ac:dyDescent="0.25">
      <c r="A42" s="241" t="s">
        <v>1901</v>
      </c>
      <c r="B42" s="256"/>
      <c r="C42" s="253"/>
    </row>
    <row r="43" spans="1:3" x14ac:dyDescent="0.25">
      <c r="A43" s="241" t="s">
        <v>1902</v>
      </c>
      <c r="B43" s="256"/>
      <c r="C43" s="253"/>
    </row>
    <row r="44" spans="1:3" ht="18.75" x14ac:dyDescent="0.25">
      <c r="A44" s="244"/>
      <c r="B44" s="244" t="s">
        <v>1903</v>
      </c>
      <c r="C44" s="252" t="s">
        <v>1904</v>
      </c>
    </row>
    <row r="45" spans="1:3" x14ac:dyDescent="0.25">
      <c r="A45" s="241" t="s">
        <v>1905</v>
      </c>
      <c r="B45" s="248" t="s">
        <v>1906</v>
      </c>
      <c r="C45" s="243" t="s">
        <v>1907</v>
      </c>
    </row>
    <row r="46" spans="1:3" x14ac:dyDescent="0.25">
      <c r="A46" s="241" t="s">
        <v>1908</v>
      </c>
      <c r="B46" s="248" t="s">
        <v>1909</v>
      </c>
      <c r="C46" s="243" t="s">
        <v>1910</v>
      </c>
    </row>
    <row r="47" spans="1:3" x14ac:dyDescent="0.25">
      <c r="A47" s="241" t="s">
        <v>1911</v>
      </c>
      <c r="B47" s="248" t="s">
        <v>1912</v>
      </c>
      <c r="C47" s="243" t="s">
        <v>1913</v>
      </c>
    </row>
    <row r="48" spans="1:3" x14ac:dyDescent="0.25">
      <c r="A48" s="241" t="s">
        <v>1914</v>
      </c>
      <c r="B48" s="257" t="s">
        <v>2791</v>
      </c>
      <c r="C48" s="253" t="s">
        <v>1932</v>
      </c>
    </row>
    <row r="49" spans="1:3" x14ac:dyDescent="0.25">
      <c r="A49" s="241" t="s">
        <v>1915</v>
      </c>
      <c r="B49" s="254"/>
      <c r="C49" s="253"/>
    </row>
    <row r="50" spans="1:3" x14ac:dyDescent="0.25">
      <c r="A50" s="241" t="s">
        <v>1916</v>
      </c>
      <c r="B50" s="257"/>
      <c r="C50" s="253"/>
    </row>
    <row r="51" spans="1:3" ht="18.75" x14ac:dyDescent="0.25">
      <c r="A51" s="244"/>
      <c r="B51" s="244" t="s">
        <v>1917</v>
      </c>
      <c r="C51" s="252" t="s">
        <v>1843</v>
      </c>
    </row>
    <row r="52" spans="1:3" x14ac:dyDescent="0.25">
      <c r="A52" s="241" t="s">
        <v>1918</v>
      </c>
      <c r="B52" s="245" t="s">
        <v>1919</v>
      </c>
      <c r="C52" s="243" t="s">
        <v>1910</v>
      </c>
    </row>
    <row r="53" spans="1:3" x14ac:dyDescent="0.25">
      <c r="A53" s="241" t="s">
        <v>1920</v>
      </c>
      <c r="B53" s="254"/>
      <c r="C53" s="255"/>
    </row>
    <row r="54" spans="1:3" x14ac:dyDescent="0.25">
      <c r="A54" s="241" t="s">
        <v>1921</v>
      </c>
      <c r="B54" s="254"/>
      <c r="C54" s="255"/>
    </row>
    <row r="55" spans="1:3" x14ac:dyDescent="0.25">
      <c r="A55" s="241" t="s">
        <v>1922</v>
      </c>
      <c r="B55" s="254"/>
      <c r="C55" s="255"/>
    </row>
    <row r="56" spans="1:3" x14ac:dyDescent="0.25">
      <c r="A56" s="241" t="s">
        <v>1923</v>
      </c>
      <c r="B56" s="254"/>
      <c r="C56" s="255"/>
    </row>
    <row r="57" spans="1:3" x14ac:dyDescent="0.25">
      <c r="A57" s="241" t="s">
        <v>1924</v>
      </c>
      <c r="B57" s="254"/>
      <c r="C57" s="255"/>
    </row>
    <row r="58" spans="1:3" x14ac:dyDescent="0.25">
      <c r="A58"/>
      <c r="B58" s="247"/>
      <c r="C58"/>
    </row>
    <row r="59" spans="1:3" x14ac:dyDescent="0.25">
      <c r="B59" s="32"/>
    </row>
    <row r="60" spans="1:3" x14ac:dyDescent="0.25">
      <c r="B60" s="32"/>
    </row>
    <row r="61" spans="1:3" x14ac:dyDescent="0.25">
      <c r="B61" s="32"/>
    </row>
    <row r="62" spans="1:3" x14ac:dyDescent="0.25">
      <c r="B62" s="32"/>
    </row>
    <row r="63" spans="1:3" x14ac:dyDescent="0.25">
      <c r="B63" s="32"/>
    </row>
    <row r="64" spans="1:3"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32"/>
    </row>
    <row r="84" spans="2:2" x14ac:dyDescent="0.25">
      <c r="B84" s="32"/>
    </row>
    <row r="85" spans="2:2" x14ac:dyDescent="0.25">
      <c r="B85" s="32"/>
    </row>
    <row r="86" spans="2:2" x14ac:dyDescent="0.25">
      <c r="B86" s="32"/>
    </row>
    <row r="87" spans="2:2" x14ac:dyDescent="0.25">
      <c r="B87" s="32"/>
    </row>
    <row r="88" spans="2:2" x14ac:dyDescent="0.25">
      <c r="B88" s="32"/>
    </row>
    <row r="89" spans="2:2" x14ac:dyDescent="0.25">
      <c r="B89" s="32"/>
    </row>
    <row r="90" spans="2:2" x14ac:dyDescent="0.25">
      <c r="B90" s="32"/>
    </row>
    <row r="91" spans="2:2" x14ac:dyDescent="0.25">
      <c r="B91" s="32"/>
    </row>
    <row r="92" spans="2:2" x14ac:dyDescent="0.25">
      <c r="B92" s="32"/>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32"/>
    </row>
    <row r="102" spans="2:2" x14ac:dyDescent="0.25">
      <c r="B102" s="3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19" spans="2:2" x14ac:dyDescent="0.25">
      <c r="B119" s="32"/>
    </row>
    <row r="120" spans="2:2" x14ac:dyDescent="0.25">
      <c r="B120" s="32"/>
    </row>
    <row r="121" spans="2:2" x14ac:dyDescent="0.25">
      <c r="B121" s="57"/>
    </row>
    <row r="122" spans="2:2" x14ac:dyDescent="0.25">
      <c r="B122" s="32"/>
    </row>
    <row r="123" spans="2:2" x14ac:dyDescent="0.25">
      <c r="B123" s="32"/>
    </row>
    <row r="124" spans="2:2" x14ac:dyDescent="0.25">
      <c r="B124" s="32"/>
    </row>
    <row r="125" spans="2:2" x14ac:dyDescent="0.25">
      <c r="B125" s="32"/>
    </row>
    <row r="126" spans="2:2" x14ac:dyDescent="0.25">
      <c r="B126" s="32"/>
    </row>
    <row r="127" spans="2:2" x14ac:dyDescent="0.25">
      <c r="B127" s="32"/>
    </row>
    <row r="128" spans="2:2" x14ac:dyDescent="0.25">
      <c r="B128" s="32"/>
    </row>
    <row r="129" spans="2:2" x14ac:dyDescent="0.25">
      <c r="B129" s="32"/>
    </row>
    <row r="130" spans="2:2" x14ac:dyDescent="0.25">
      <c r="B130" s="32"/>
    </row>
    <row r="131" spans="2:2" x14ac:dyDescent="0.25">
      <c r="B131" s="32"/>
    </row>
    <row r="132" spans="2:2" x14ac:dyDescent="0.25">
      <c r="B132" s="32"/>
    </row>
    <row r="133" spans="2:2" x14ac:dyDescent="0.25">
      <c r="B133" s="32"/>
    </row>
    <row r="134" spans="2:2" x14ac:dyDescent="0.25">
      <c r="B134" s="32"/>
    </row>
    <row r="135" spans="2:2" x14ac:dyDescent="0.25">
      <c r="B135" s="32"/>
    </row>
    <row r="136" spans="2:2" x14ac:dyDescent="0.25">
      <c r="B136" s="32"/>
    </row>
    <row r="137" spans="2:2" x14ac:dyDescent="0.25">
      <c r="B137" s="32"/>
    </row>
    <row r="138" spans="2:2" x14ac:dyDescent="0.25">
      <c r="B138" s="32"/>
    </row>
    <row r="140" spans="2:2" x14ac:dyDescent="0.25">
      <c r="B140" s="32"/>
    </row>
    <row r="141" spans="2:2" x14ac:dyDescent="0.25">
      <c r="B141" s="32"/>
    </row>
    <row r="142" spans="2:2" x14ac:dyDescent="0.25">
      <c r="B142" s="32"/>
    </row>
    <row r="147" spans="2:2" x14ac:dyDescent="0.25">
      <c r="B147" s="21"/>
    </row>
    <row r="148" spans="2:2" x14ac:dyDescent="0.25">
      <c r="B148" s="106"/>
    </row>
    <row r="154" spans="2:2" x14ac:dyDescent="0.25">
      <c r="B154" s="35"/>
    </row>
    <row r="155" spans="2:2" x14ac:dyDescent="0.25">
      <c r="B155" s="32"/>
    </row>
    <row r="157" spans="2:2" x14ac:dyDescent="0.25">
      <c r="B157" s="32"/>
    </row>
    <row r="158" spans="2:2" x14ac:dyDescent="0.25">
      <c r="B158" s="32"/>
    </row>
    <row r="159" spans="2:2" x14ac:dyDescent="0.25">
      <c r="B159" s="32"/>
    </row>
    <row r="160" spans="2:2" x14ac:dyDescent="0.25">
      <c r="B160" s="32"/>
    </row>
    <row r="161" spans="2:2" x14ac:dyDescent="0.25">
      <c r="B161" s="32"/>
    </row>
    <row r="162" spans="2:2" x14ac:dyDescent="0.25">
      <c r="B162" s="32"/>
    </row>
    <row r="163" spans="2:2" x14ac:dyDescent="0.25">
      <c r="B163" s="32"/>
    </row>
    <row r="164" spans="2:2" x14ac:dyDescent="0.25">
      <c r="B164" s="32"/>
    </row>
    <row r="165" spans="2:2" x14ac:dyDescent="0.25">
      <c r="B165" s="32"/>
    </row>
    <row r="166" spans="2:2" x14ac:dyDescent="0.25">
      <c r="B166" s="32"/>
    </row>
    <row r="167" spans="2:2" x14ac:dyDescent="0.25">
      <c r="B167" s="32"/>
    </row>
    <row r="168" spans="2:2" x14ac:dyDescent="0.25">
      <c r="B168" s="32"/>
    </row>
    <row r="265" spans="2:2" x14ac:dyDescent="0.25">
      <c r="B265" s="29"/>
    </row>
    <row r="266" spans="2:2" x14ac:dyDescent="0.25">
      <c r="B266" s="32"/>
    </row>
    <row r="267" spans="2:2" x14ac:dyDescent="0.25">
      <c r="B267" s="32"/>
    </row>
    <row r="270" spans="2:2" x14ac:dyDescent="0.25">
      <c r="B270" s="32"/>
    </row>
    <row r="286" spans="2:2" x14ac:dyDescent="0.25">
      <c r="B286" s="29"/>
    </row>
    <row r="316" spans="2:2" x14ac:dyDescent="0.25">
      <c r="B316" s="21"/>
    </row>
    <row r="317" spans="2:2" x14ac:dyDescent="0.25">
      <c r="B317" s="32"/>
    </row>
    <row r="319" spans="2:2" x14ac:dyDescent="0.25">
      <c r="B319" s="32"/>
    </row>
    <row r="320" spans="2:2" x14ac:dyDescent="0.25">
      <c r="B320" s="32"/>
    </row>
    <row r="321" spans="2:2" x14ac:dyDescent="0.25">
      <c r="B321"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42" spans="2:2" x14ac:dyDescent="0.25">
      <c r="B342" s="32"/>
    </row>
    <row r="343" spans="2:2" x14ac:dyDescent="0.25">
      <c r="B343"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2" spans="2:2" x14ac:dyDescent="0.25">
      <c r="B352" s="32"/>
    </row>
    <row r="353" spans="2:2" x14ac:dyDescent="0.25">
      <c r="B353" s="32"/>
    </row>
    <row r="354" spans="2:2" x14ac:dyDescent="0.25">
      <c r="B354" s="32"/>
    </row>
    <row r="355" spans="2:2" x14ac:dyDescent="0.25">
      <c r="B355" s="32"/>
    </row>
    <row r="356" spans="2:2" x14ac:dyDescent="0.25">
      <c r="B356" s="32"/>
    </row>
    <row r="358" spans="2:2" x14ac:dyDescent="0.25">
      <c r="B358" s="32"/>
    </row>
    <row r="361" spans="2:2" x14ac:dyDescent="0.25">
      <c r="B361" s="32"/>
    </row>
    <row r="364" spans="2:2" x14ac:dyDescent="0.25">
      <c r="B364" s="32"/>
    </row>
    <row r="365" spans="2:2" x14ac:dyDescent="0.25">
      <c r="B365" s="32"/>
    </row>
    <row r="366" spans="2:2" x14ac:dyDescent="0.25">
      <c r="B366" s="32"/>
    </row>
    <row r="367" spans="2:2" x14ac:dyDescent="0.25">
      <c r="B367" s="32"/>
    </row>
    <row r="368" spans="2:2" x14ac:dyDescent="0.25">
      <c r="B368" s="32"/>
    </row>
    <row r="369" spans="2:2" x14ac:dyDescent="0.25">
      <c r="B369" s="32"/>
    </row>
    <row r="370" spans="2:2" x14ac:dyDescent="0.25">
      <c r="B370" s="32"/>
    </row>
    <row r="371" spans="2:2" x14ac:dyDescent="0.25">
      <c r="B371" s="32"/>
    </row>
    <row r="372" spans="2:2" x14ac:dyDescent="0.25">
      <c r="B372" s="32"/>
    </row>
    <row r="373" spans="2:2" x14ac:dyDescent="0.25">
      <c r="B373" s="32"/>
    </row>
    <row r="374" spans="2:2" x14ac:dyDescent="0.25">
      <c r="B374" s="32"/>
    </row>
    <row r="375" spans="2:2" x14ac:dyDescent="0.25">
      <c r="B375" s="32"/>
    </row>
    <row r="376" spans="2:2" x14ac:dyDescent="0.25">
      <c r="B376" s="32"/>
    </row>
    <row r="377" spans="2:2" x14ac:dyDescent="0.25">
      <c r="B377" s="32"/>
    </row>
    <row r="378" spans="2:2" x14ac:dyDescent="0.25">
      <c r="B378" s="32"/>
    </row>
    <row r="379" spans="2:2" x14ac:dyDescent="0.25">
      <c r="B379" s="32"/>
    </row>
    <row r="380" spans="2:2" x14ac:dyDescent="0.25">
      <c r="B380" s="32"/>
    </row>
    <row r="381" spans="2:2" x14ac:dyDescent="0.25">
      <c r="B381" s="32"/>
    </row>
    <row r="382" spans="2:2" x14ac:dyDescent="0.25">
      <c r="B382" s="32"/>
    </row>
    <row r="386" spans="2:2" x14ac:dyDescent="0.25">
      <c r="B386" s="21"/>
    </row>
    <row r="403" spans="2:2" x14ac:dyDescent="0.25">
      <c r="B403" s="107"/>
    </row>
  </sheetData>
  <protectedRanges>
    <protectedRange sqref="B21 C52:C88 B52 B24:B27 A53:B88 C23:C27 C6:C11 C29:C31 B32:C43 C13:C20" name="Glossary"/>
  </protectedRanges>
  <pageMargins left="0.7" right="0.7" top="0.75" bottom="0.75" header="0.3" footer="0.3"/>
  <headerFooter>
    <oddFooter>&amp;L_x000D_&amp;1#&amp;"Calibri"&amp;7&amp;K000000 Classification: PROTECTED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G1. Crisis M Payment Holidays</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Benoit</dc:creator>
  <cp:lastModifiedBy>Carl Zeiler</cp:lastModifiedBy>
  <dcterms:created xsi:type="dcterms:W3CDTF">2022-10-06T04:53:56Z</dcterms:created>
  <dcterms:modified xsi:type="dcterms:W3CDTF">2025-05-16T03:49:52Z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783b43-919d-41d9-a60b-000e0ab7d420_Enabled">
    <vt:lpwstr>true</vt:lpwstr>
  </property>
  <property fmtid="{D5CDD505-2E9C-101B-9397-08002B2CF9AE}" pid="3" name="MSIP_Label_23783b43-919d-41d9-a60b-000e0ab7d420_SetDate">
    <vt:lpwstr>2025-02-03T05:13:41Z</vt:lpwstr>
  </property>
  <property fmtid="{D5CDD505-2E9C-101B-9397-08002B2CF9AE}" pid="4" name="MSIP_Label_23783b43-919d-41d9-a60b-000e0ab7d420_Method">
    <vt:lpwstr>Standard</vt:lpwstr>
  </property>
  <property fmtid="{D5CDD505-2E9C-101B-9397-08002B2CF9AE}" pid="5" name="MSIP_Label_23783b43-919d-41d9-a60b-000e0ab7d420_Name">
    <vt:lpwstr>Protected (new)</vt:lpwstr>
  </property>
  <property fmtid="{D5CDD505-2E9C-101B-9397-08002B2CF9AE}" pid="6" name="MSIP_Label_23783b43-919d-41d9-a60b-000e0ab7d420_SiteId">
    <vt:lpwstr>e3d7352c-397e-4fdb-ac22-c9513142fc13</vt:lpwstr>
  </property>
  <property fmtid="{D5CDD505-2E9C-101B-9397-08002B2CF9AE}" pid="7" name="MSIP_Label_23783b43-919d-41d9-a60b-000e0ab7d420_ActionId">
    <vt:lpwstr>c266dc79-941a-4593-af24-675deeb5fdd6</vt:lpwstr>
  </property>
  <property fmtid="{D5CDD505-2E9C-101B-9397-08002B2CF9AE}" pid="8" name="MSIP_Label_23783b43-919d-41d9-a60b-000e0ab7d420_ContentBits">
    <vt:lpwstr>2</vt:lpwstr>
  </property>
</Properties>
</file>