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workbookProtection workbookPassword="CCC0" lockStructure="1"/>
  <bookViews>
    <workbookView xWindow="0" yWindow="60" windowWidth="15036" windowHeight="3768" tabRatio="767"/>
  </bookViews>
  <sheets>
    <sheet name="Welcome" sheetId="1" r:id="rId1"/>
    <sheet name="1. Property" sheetId="2" r:id="rId2"/>
    <sheet name="2. Other assets" sheetId="3" r:id="rId3"/>
    <sheet name="3. Other money owed" sheetId="5" r:id="rId4"/>
    <sheet name="Current consolidated position" sheetId="6" r:id="rId5"/>
    <sheet name="4. Redistribution" sheetId="7" r:id="rId6"/>
    <sheet name="Redistributed position" sheetId="9" r:id="rId7"/>
    <sheet name="Help &amp; advice" sheetId="8" r:id="rId8"/>
    <sheet name="Lists" sheetId="4" state="hidden" r:id="rId9"/>
  </sheets>
  <definedNames>
    <definedName name="_xlnm.Print_Area" localSheetId="1">'1. Property'!$A$1:$G$39</definedName>
    <definedName name="_xlnm.Print_Titles" localSheetId="2">'2. Other assets'!$14:$14</definedName>
    <definedName name="_xlnm.Print_Titles" localSheetId="5">'4. Redistribution'!$13:$14</definedName>
  </definedNames>
  <calcPr calcId="145621"/>
</workbook>
</file>

<file path=xl/calcChain.xml><?xml version="1.0" encoding="utf-8"?>
<calcChain xmlns="http://schemas.openxmlformats.org/spreadsheetml/2006/main">
  <c r="E16" i="7" l="1"/>
  <c r="C22" i="7" l="1"/>
  <c r="C98" i="7" l="1"/>
  <c r="C96" i="7"/>
  <c r="C95" i="7"/>
  <c r="F95" i="3"/>
  <c r="E95" i="3"/>
  <c r="D95" i="3"/>
  <c r="E98" i="7" l="1"/>
  <c r="F98" i="7" s="1"/>
  <c r="E22" i="2"/>
  <c r="G98" i="7" l="1"/>
  <c r="H98" i="7" s="1"/>
  <c r="C20" i="7"/>
  <c r="C19" i="7"/>
  <c r="B20" i="7"/>
  <c r="B19" i="7"/>
  <c r="E24" i="5"/>
  <c r="D24" i="5"/>
  <c r="C24" i="5"/>
  <c r="E20" i="7" l="1"/>
  <c r="G20" i="7" s="1"/>
  <c r="H20" i="7" s="1"/>
  <c r="E19" i="7"/>
  <c r="F19" i="7" s="1"/>
  <c r="E13" i="7"/>
  <c r="G13" i="7"/>
  <c r="B16" i="7"/>
  <c r="B17" i="7"/>
  <c r="B22" i="7"/>
  <c r="E22" i="7"/>
  <c r="B23" i="7"/>
  <c r="C23" i="7"/>
  <c r="B24" i="7"/>
  <c r="C24" i="7"/>
  <c r="B25" i="7"/>
  <c r="C25" i="7"/>
  <c r="B26" i="7"/>
  <c r="C26" i="7"/>
  <c r="B27" i="7"/>
  <c r="C27" i="7"/>
  <c r="B28" i="7"/>
  <c r="C28" i="7"/>
  <c r="B30" i="7"/>
  <c r="C30" i="7"/>
  <c r="B31" i="7"/>
  <c r="C31" i="7"/>
  <c r="B32" i="7"/>
  <c r="C32" i="7"/>
  <c r="B33" i="7"/>
  <c r="C33" i="7"/>
  <c r="B34" i="7"/>
  <c r="C34" i="7"/>
  <c r="B36" i="7"/>
  <c r="C36" i="7"/>
  <c r="B37" i="7"/>
  <c r="C37" i="7"/>
  <c r="B38" i="7"/>
  <c r="C38" i="7"/>
  <c r="B39" i="7"/>
  <c r="C39" i="7"/>
  <c r="B40" i="7"/>
  <c r="C40" i="7"/>
  <c r="E40" i="7" s="1"/>
  <c r="B41" i="7"/>
  <c r="C41" i="7"/>
  <c r="B42" i="7"/>
  <c r="C42" i="7"/>
  <c r="B43" i="7"/>
  <c r="C43" i="7"/>
  <c r="B45" i="7"/>
  <c r="C45" i="7"/>
  <c r="B46" i="7"/>
  <c r="C46" i="7"/>
  <c r="E46" i="7" s="1"/>
  <c r="B47" i="7"/>
  <c r="C47" i="7"/>
  <c r="B48" i="7"/>
  <c r="C48" i="7"/>
  <c r="E48" i="7" s="1"/>
  <c r="B49" i="7"/>
  <c r="C49" i="7"/>
  <c r="B50" i="7"/>
  <c r="C50" i="7"/>
  <c r="E50" i="7" s="1"/>
  <c r="B51" i="7"/>
  <c r="C51" i="7"/>
  <c r="B52" i="7"/>
  <c r="C52" i="7"/>
  <c r="B53" i="7"/>
  <c r="C53" i="7"/>
  <c r="B54" i="7"/>
  <c r="C54" i="7"/>
  <c r="E54" i="7" s="1"/>
  <c r="B55" i="7"/>
  <c r="C55" i="7"/>
  <c r="B56" i="7"/>
  <c r="C56" i="7"/>
  <c r="E56" i="7" s="1"/>
  <c r="B57" i="7"/>
  <c r="C57" i="7"/>
  <c r="B59" i="7"/>
  <c r="C59" i="7"/>
  <c r="B60" i="7"/>
  <c r="C60" i="7"/>
  <c r="B61" i="7"/>
  <c r="C61" i="7"/>
  <c r="B62" i="7"/>
  <c r="C62" i="7"/>
  <c r="B63" i="7"/>
  <c r="C63" i="7"/>
  <c r="B64" i="7"/>
  <c r="C64" i="7"/>
  <c r="E64" i="7" s="1"/>
  <c r="B65" i="7"/>
  <c r="C65" i="7"/>
  <c r="B67" i="7"/>
  <c r="C67" i="7"/>
  <c r="B68" i="7"/>
  <c r="C68" i="7"/>
  <c r="B69" i="7"/>
  <c r="C69" i="7"/>
  <c r="E69" i="7" s="1"/>
  <c r="B70" i="7"/>
  <c r="C70" i="7"/>
  <c r="B71" i="7"/>
  <c r="C71" i="7"/>
  <c r="E71" i="7" s="1"/>
  <c r="B72" i="7"/>
  <c r="C72" i="7"/>
  <c r="B73" i="7"/>
  <c r="C73" i="7"/>
  <c r="B74" i="7"/>
  <c r="C74" i="7"/>
  <c r="B75" i="7"/>
  <c r="C75" i="7"/>
  <c r="B76" i="7"/>
  <c r="C76" i="7"/>
  <c r="B77" i="7"/>
  <c r="C77" i="7"/>
  <c r="B78" i="7"/>
  <c r="C78" i="7"/>
  <c r="B80" i="7"/>
  <c r="C80" i="7"/>
  <c r="B81" i="7"/>
  <c r="C81" i="7"/>
  <c r="B82" i="7"/>
  <c r="C82" i="7"/>
  <c r="B83" i="7"/>
  <c r="C83" i="7"/>
  <c r="B84" i="7"/>
  <c r="C84" i="7"/>
  <c r="E84" i="7" s="1"/>
  <c r="B85" i="7"/>
  <c r="C85" i="7"/>
  <c r="B86" i="7"/>
  <c r="C86" i="7"/>
  <c r="E86" i="7" s="1"/>
  <c r="B87" i="7"/>
  <c r="C87" i="7"/>
  <c r="B89" i="7"/>
  <c r="C89" i="7"/>
  <c r="E89" i="7" s="1"/>
  <c r="B90" i="7"/>
  <c r="C90" i="7"/>
  <c r="B91" i="7"/>
  <c r="C91" i="7"/>
  <c r="E91" i="7" s="1"/>
  <c r="B92" i="7"/>
  <c r="C92" i="7"/>
  <c r="B93" i="7"/>
  <c r="C93" i="7"/>
  <c r="B94" i="7"/>
  <c r="C94" i="7"/>
  <c r="B95" i="7"/>
  <c r="E95" i="7"/>
  <c r="B96" i="7"/>
  <c r="B99" i="7"/>
  <c r="C99" i="7"/>
  <c r="B100" i="7"/>
  <c r="C100" i="7"/>
  <c r="B101" i="7"/>
  <c r="C101" i="7"/>
  <c r="E101" i="7" s="1"/>
  <c r="B102" i="7"/>
  <c r="C102" i="7"/>
  <c r="B103" i="7"/>
  <c r="C103" i="7"/>
  <c r="E103" i="7" s="1"/>
  <c r="B104" i="7"/>
  <c r="C104" i="7"/>
  <c r="B105" i="7"/>
  <c r="C105" i="7"/>
  <c r="E105" i="7" s="1"/>
  <c r="B106" i="7"/>
  <c r="C106" i="7"/>
  <c r="B107" i="7"/>
  <c r="E99" i="7" l="1"/>
  <c r="F105" i="7"/>
  <c r="F103" i="7"/>
  <c r="F20" i="7"/>
  <c r="G19" i="7"/>
  <c r="H19" i="7" s="1"/>
  <c r="E60" i="7"/>
  <c r="F60" i="7" s="1"/>
  <c r="E43" i="7"/>
  <c r="G43" i="7" s="1"/>
  <c r="H43" i="7" s="1"/>
  <c r="F95" i="7"/>
  <c r="E85" i="7"/>
  <c r="F85" i="7" s="1"/>
  <c r="E67" i="7"/>
  <c r="G67" i="7" s="1"/>
  <c r="H67" i="7" s="1"/>
  <c r="E32" i="7"/>
  <c r="F32" i="7" s="1"/>
  <c r="E28" i="7"/>
  <c r="F28" i="7" s="1"/>
  <c r="F89" i="7"/>
  <c r="E72" i="7"/>
  <c r="F72" i="7" s="1"/>
  <c r="E63" i="7"/>
  <c r="G63" i="7" s="1"/>
  <c r="H63" i="7" s="1"/>
  <c r="E36" i="7"/>
  <c r="G36" i="7" s="1"/>
  <c r="H36" i="7" s="1"/>
  <c r="E30" i="7"/>
  <c r="F30" i="7" s="1"/>
  <c r="E94" i="7"/>
  <c r="F94" i="7" s="1"/>
  <c r="E57" i="7"/>
  <c r="G57" i="7" s="1"/>
  <c r="H57" i="7" s="1"/>
  <c r="G56" i="7"/>
  <c r="H56" i="7" s="1"/>
  <c r="E52" i="7"/>
  <c r="G52" i="7" s="1"/>
  <c r="H52" i="7" s="1"/>
  <c r="F46" i="7"/>
  <c r="E25" i="7"/>
  <c r="F25" i="7" s="1"/>
  <c r="F101" i="7"/>
  <c r="E90" i="7"/>
  <c r="F90" i="7" s="1"/>
  <c r="G89" i="7"/>
  <c r="H89" i="7" s="1"/>
  <c r="G84" i="7"/>
  <c r="H84" i="7" s="1"/>
  <c r="E80" i="7"/>
  <c r="F80" i="7" s="1"/>
  <c r="E75" i="7"/>
  <c r="G75" i="7" s="1"/>
  <c r="H75" i="7" s="1"/>
  <c r="F64" i="7"/>
  <c r="G54" i="7"/>
  <c r="H54" i="7" s="1"/>
  <c r="E31" i="7"/>
  <c r="G31" i="7" s="1"/>
  <c r="H31" i="7" s="1"/>
  <c r="F99" i="7"/>
  <c r="E93" i="7"/>
  <c r="F93" i="7" s="1"/>
  <c r="E73" i="7"/>
  <c r="F73" i="7" s="1"/>
  <c r="E92" i="7"/>
  <c r="F92" i="7" s="1"/>
  <c r="G91" i="7"/>
  <c r="H91" i="7" s="1"/>
  <c r="F84" i="7"/>
  <c r="E82" i="7"/>
  <c r="G82" i="7" s="1"/>
  <c r="H82" i="7" s="1"/>
  <c r="E77" i="7"/>
  <c r="G77" i="7" s="1"/>
  <c r="H77" i="7" s="1"/>
  <c r="E74" i="7"/>
  <c r="F74" i="7" s="1"/>
  <c r="E70" i="7"/>
  <c r="F70" i="7" s="1"/>
  <c r="G69" i="7"/>
  <c r="H69" i="7" s="1"/>
  <c r="E62" i="7"/>
  <c r="F62" i="7" s="1"/>
  <c r="E59" i="7"/>
  <c r="F59" i="7" s="1"/>
  <c r="F54" i="7"/>
  <c r="E49" i="7"/>
  <c r="F49" i="7" s="1"/>
  <c r="G48" i="7"/>
  <c r="H48" i="7" s="1"/>
  <c r="E42" i="7"/>
  <c r="F42" i="7" s="1"/>
  <c r="E41" i="7"/>
  <c r="F41" i="7" s="1"/>
  <c r="E38" i="7"/>
  <c r="F38" i="7" s="1"/>
  <c r="E26" i="7"/>
  <c r="G26" i="7" s="1"/>
  <c r="H26" i="7" s="1"/>
  <c r="F91" i="7"/>
  <c r="F69" i="7"/>
  <c r="E87" i="7"/>
  <c r="F87" i="7" s="1"/>
  <c r="E78" i="7"/>
  <c r="F78" i="7" s="1"/>
  <c r="G46" i="7"/>
  <c r="H46" i="7" s="1"/>
  <c r="E39" i="7"/>
  <c r="G39" i="7" s="1"/>
  <c r="H39" i="7" s="1"/>
  <c r="E33" i="7"/>
  <c r="G33" i="7" s="1"/>
  <c r="H33" i="7" s="1"/>
  <c r="E24" i="7"/>
  <c r="F24" i="7" s="1"/>
  <c r="F86" i="7"/>
  <c r="E81" i="7"/>
  <c r="F81" i="7" s="1"/>
  <c r="G86" i="7"/>
  <c r="H86" i="7" s="1"/>
  <c r="E83" i="7"/>
  <c r="F83" i="7" s="1"/>
  <c r="F71" i="7"/>
  <c r="G71" i="7"/>
  <c r="H71" i="7" s="1"/>
  <c r="E76" i="7"/>
  <c r="F76" i="7" s="1"/>
  <c r="E68" i="7"/>
  <c r="F68" i="7" s="1"/>
  <c r="E65" i="7"/>
  <c r="F65" i="7" s="1"/>
  <c r="G64" i="7"/>
  <c r="H64" i="7" s="1"/>
  <c r="E61" i="7"/>
  <c r="G61" i="7" s="1"/>
  <c r="H61" i="7" s="1"/>
  <c r="F56" i="7"/>
  <c r="E51" i="7"/>
  <c r="G51" i="7" s="1"/>
  <c r="H51" i="7" s="1"/>
  <c r="G50" i="7"/>
  <c r="H50" i="7" s="1"/>
  <c r="F48" i="7"/>
  <c r="E53" i="7"/>
  <c r="F53" i="7" s="1"/>
  <c r="F50" i="7"/>
  <c r="E45" i="7"/>
  <c r="F45" i="7" s="1"/>
  <c r="E55" i="7"/>
  <c r="F55" i="7" s="1"/>
  <c r="E47" i="7"/>
  <c r="F47" i="7" s="1"/>
  <c r="G40" i="7"/>
  <c r="H40" i="7" s="1"/>
  <c r="F40" i="7"/>
  <c r="E37" i="7"/>
  <c r="G37" i="7" s="1"/>
  <c r="H37" i="7" s="1"/>
  <c r="E34" i="7"/>
  <c r="F34" i="7" s="1"/>
  <c r="E23" i="7"/>
  <c r="F23" i="7" s="1"/>
  <c r="G22" i="7"/>
  <c r="H22" i="7" s="1"/>
  <c r="F22" i="7"/>
  <c r="E27" i="7"/>
  <c r="F27" i="7" s="1"/>
  <c r="E106" i="7"/>
  <c r="G106" i="7" s="1"/>
  <c r="H106" i="7" s="1"/>
  <c r="G105" i="7"/>
  <c r="H105" i="7" s="1"/>
  <c r="E104" i="7"/>
  <c r="G104" i="7" s="1"/>
  <c r="H104" i="7" s="1"/>
  <c r="G103" i="7"/>
  <c r="H103" i="7" s="1"/>
  <c r="E102" i="7"/>
  <c r="G102" i="7" s="1"/>
  <c r="H102" i="7" s="1"/>
  <c r="G101" i="7"/>
  <c r="H101" i="7" s="1"/>
  <c r="E100" i="7"/>
  <c r="G100" i="7" s="1"/>
  <c r="H100" i="7" s="1"/>
  <c r="G99" i="7"/>
  <c r="H99" i="7" s="1"/>
  <c r="E96" i="7"/>
  <c r="G96" i="7" s="1"/>
  <c r="H96" i="7" s="1"/>
  <c r="G95" i="7"/>
  <c r="H95" i="7" s="1"/>
  <c r="D22" i="2"/>
  <c r="C22" i="2"/>
  <c r="D21" i="9"/>
  <c r="C21" i="9"/>
  <c r="D13" i="9"/>
  <c r="C13" i="9"/>
  <c r="D24" i="9" l="1"/>
  <c r="F106" i="7"/>
  <c r="G90" i="7"/>
  <c r="H90" i="7" s="1"/>
  <c r="G85" i="7"/>
  <c r="H85" i="7" s="1"/>
  <c r="G30" i="7"/>
  <c r="H30" i="7" s="1"/>
  <c r="F52" i="7"/>
  <c r="G72" i="7"/>
  <c r="H72" i="7" s="1"/>
  <c r="G70" i="7"/>
  <c r="H70" i="7" s="1"/>
  <c r="G60" i="7"/>
  <c r="H60" i="7" s="1"/>
  <c r="F77" i="7"/>
  <c r="F57" i="7"/>
  <c r="G81" i="7"/>
  <c r="H81" i="7" s="1"/>
  <c r="G27" i="7"/>
  <c r="H27" i="7" s="1"/>
  <c r="G41" i="7"/>
  <c r="H41" i="7" s="1"/>
  <c r="G92" i="7"/>
  <c r="H92" i="7" s="1"/>
  <c r="G34" i="7"/>
  <c r="H34" i="7" s="1"/>
  <c r="F43" i="7"/>
  <c r="F33" i="7"/>
  <c r="G23" i="7"/>
  <c r="H23" i="7" s="1"/>
  <c r="G28" i="7"/>
  <c r="H28" i="7" s="1"/>
  <c r="F67" i="7"/>
  <c r="F104" i="7"/>
  <c r="F102" i="7"/>
  <c r="F100" i="7"/>
  <c r="F96" i="7"/>
  <c r="G93" i="7"/>
  <c r="H93" i="7" s="1"/>
  <c r="G87" i="7"/>
  <c r="H87" i="7" s="1"/>
  <c r="G83" i="7"/>
  <c r="H83" i="7" s="1"/>
  <c r="F82" i="7"/>
  <c r="G80" i="7"/>
  <c r="H80" i="7" s="1"/>
  <c r="G78" i="7"/>
  <c r="H78" i="7" s="1"/>
  <c r="G76" i="7"/>
  <c r="H76" i="7" s="1"/>
  <c r="F75" i="7"/>
  <c r="G74" i="7"/>
  <c r="H74" i="7" s="1"/>
  <c r="G73" i="7"/>
  <c r="H73" i="7" s="1"/>
  <c r="G68" i="7"/>
  <c r="H68" i="7" s="1"/>
  <c r="G65" i="7"/>
  <c r="H65" i="7" s="1"/>
  <c r="F63" i="7"/>
  <c r="G62" i="7"/>
  <c r="H62" i="7" s="1"/>
  <c r="F61" i="7"/>
  <c r="G59" i="7"/>
  <c r="H59" i="7" s="1"/>
  <c r="G55" i="7"/>
  <c r="H55" i="7" s="1"/>
  <c r="G53" i="7"/>
  <c r="H53" i="7" s="1"/>
  <c r="F51" i="7"/>
  <c r="G49" i="7"/>
  <c r="H49" i="7" s="1"/>
  <c r="G47" i="7"/>
  <c r="H47" i="7" s="1"/>
  <c r="G45" i="7"/>
  <c r="H45" i="7" s="1"/>
  <c r="G42" i="7"/>
  <c r="H42" i="7" s="1"/>
  <c r="F39" i="7"/>
  <c r="F37" i="7"/>
  <c r="F36" i="7"/>
  <c r="G32" i="7"/>
  <c r="H32" i="7" s="1"/>
  <c r="F26" i="7"/>
  <c r="G25" i="7"/>
  <c r="H25" i="7" s="1"/>
  <c r="G94" i="7"/>
  <c r="H94" i="7" s="1"/>
  <c r="F31" i="7"/>
  <c r="G38" i="7"/>
  <c r="H38" i="7" s="1"/>
  <c r="G24" i="7"/>
  <c r="H24" i="7" s="1"/>
  <c r="D26" i="2"/>
  <c r="C26" i="2"/>
  <c r="E31" i="2"/>
  <c r="D31" i="2"/>
  <c r="D33" i="2" s="1"/>
  <c r="D14" i="9" s="1"/>
  <c r="C31" i="2"/>
  <c r="C17" i="7" l="1"/>
  <c r="E17" i="7" s="1"/>
  <c r="C24" i="9"/>
  <c r="D23" i="9"/>
  <c r="C23" i="9"/>
  <c r="F17" i="7"/>
  <c r="G17" i="7" l="1"/>
  <c r="H17" i="7" s="1"/>
  <c r="D16" i="9"/>
  <c r="E16" i="9"/>
  <c r="C16" i="9"/>
  <c r="C15" i="9"/>
  <c r="D15" i="9"/>
  <c r="E15" i="9"/>
  <c r="F16" i="9" l="1"/>
  <c r="F15" i="9"/>
  <c r="D17" i="9"/>
  <c r="L4" i="4"/>
  <c r="L3" i="4"/>
  <c r="A3" i="4" l="1"/>
  <c r="A2" i="4"/>
  <c r="E15" i="6"/>
  <c r="D15" i="6"/>
  <c r="C15" i="6"/>
  <c r="E14" i="6"/>
  <c r="D14" i="6"/>
  <c r="C14" i="6"/>
  <c r="D12" i="6"/>
  <c r="C12" i="6"/>
  <c r="D14" i="5"/>
  <c r="C14" i="5"/>
  <c r="E14" i="3"/>
  <c r="D14" i="3"/>
  <c r="C33" i="2"/>
  <c r="C14" i="9" s="1"/>
  <c r="D17" i="2"/>
  <c r="C17" i="2"/>
  <c r="E24" i="9" l="1"/>
  <c r="C13" i="6"/>
  <c r="C16" i="6" s="1"/>
  <c r="D13" i="6"/>
  <c r="D16" i="6" s="1"/>
  <c r="F15" i="6"/>
  <c r="F14" i="6"/>
  <c r="C17" i="9" l="1"/>
  <c r="E33" i="2"/>
  <c r="E14" i="9" s="1"/>
  <c r="C16" i="7"/>
  <c r="F16" i="7" l="1"/>
  <c r="C107" i="7"/>
  <c r="E13" i="6"/>
  <c r="F13" i="6" s="1"/>
  <c r="E17" i="9"/>
  <c r="F14" i="9"/>
  <c r="E16" i="6" l="1"/>
  <c r="F107" i="7"/>
  <c r="C22" i="9"/>
  <c r="G16" i="7"/>
  <c r="F16" i="6"/>
  <c r="G15" i="6" s="1"/>
  <c r="F17" i="9"/>
  <c r="G17" i="9" s="1"/>
  <c r="H16" i="7" l="1"/>
  <c r="D22" i="9" s="1"/>
  <c r="E22" i="9" s="1"/>
  <c r="D25" i="9" l="1"/>
  <c r="H107" i="7"/>
  <c r="E23" i="9"/>
  <c r="E25" i="9" s="1"/>
  <c r="C25" i="9"/>
  <c r="D26" i="9" l="1"/>
  <c r="C26" i="9"/>
</calcChain>
</file>

<file path=xl/sharedStrings.xml><?xml version="1.0" encoding="utf-8"?>
<sst xmlns="http://schemas.openxmlformats.org/spreadsheetml/2006/main" count="252" uniqueCount="149">
  <si>
    <t>My name:</t>
  </si>
  <si>
    <t>Ownership</t>
  </si>
  <si>
    <t>Tenancy</t>
  </si>
  <si>
    <t>Estimated market value</t>
  </si>
  <si>
    <t>Amount owing</t>
  </si>
  <si>
    <t>Early repayment costs</t>
  </si>
  <si>
    <t>Costs to sell</t>
  </si>
  <si>
    <t>Net value</t>
  </si>
  <si>
    <t>Principal place of residence</t>
  </si>
  <si>
    <t>Investment property</t>
  </si>
  <si>
    <t>Assets</t>
  </si>
  <si>
    <t>Joint</t>
  </si>
  <si>
    <t>Furniture</t>
  </si>
  <si>
    <t>Electronics</t>
  </si>
  <si>
    <t>White goods</t>
  </si>
  <si>
    <t>Dining table &amp; chairs</t>
  </si>
  <si>
    <t>Stools</t>
  </si>
  <si>
    <t>Buffet/sideboard</t>
  </si>
  <si>
    <t>Bedside tables</t>
  </si>
  <si>
    <t>Kitchen table &amp; chairs</t>
  </si>
  <si>
    <t>Refrigerator</t>
  </si>
  <si>
    <t>Bar frig</t>
  </si>
  <si>
    <t>Freezer</t>
  </si>
  <si>
    <t>Dishwasher</t>
  </si>
  <si>
    <t>Washing machine</t>
  </si>
  <si>
    <t>Dryer</t>
  </si>
  <si>
    <t>Bed</t>
  </si>
  <si>
    <t xml:space="preserve">Lounge </t>
  </si>
  <si>
    <t>Desk</t>
  </si>
  <si>
    <t xml:space="preserve">Bookshelf </t>
  </si>
  <si>
    <t>Cupboard</t>
  </si>
  <si>
    <t>Television</t>
  </si>
  <si>
    <t>Computer</t>
  </si>
  <si>
    <t>Stereo system (inc.speakers)</t>
  </si>
  <si>
    <t>Set-top box</t>
  </si>
  <si>
    <t>DVD/Blu-ray player</t>
  </si>
  <si>
    <t>Monitor</t>
  </si>
  <si>
    <t>Router</t>
  </si>
  <si>
    <t>Printer</t>
  </si>
  <si>
    <t>Other</t>
  </si>
  <si>
    <t>Google home'</t>
  </si>
  <si>
    <t>Camera</t>
  </si>
  <si>
    <t>Other household items</t>
  </si>
  <si>
    <t>Kitchen appliances</t>
  </si>
  <si>
    <t>Crockery</t>
  </si>
  <si>
    <t>Cutlery</t>
  </si>
  <si>
    <t>Bakeware</t>
  </si>
  <si>
    <t>Outdoor items</t>
  </si>
  <si>
    <t>Vacuum cleaner</t>
  </si>
  <si>
    <t>Lawn mower</t>
  </si>
  <si>
    <t>Garden tools</t>
  </si>
  <si>
    <t>Outdoor furniture</t>
  </si>
  <si>
    <t>BBQ</t>
  </si>
  <si>
    <t>Golf clubs</t>
  </si>
  <si>
    <t>Bicycle</t>
  </si>
  <si>
    <t>Kayak</t>
  </si>
  <si>
    <t>Ski equipment</t>
  </si>
  <si>
    <t>Power tools</t>
  </si>
  <si>
    <t>Manchester</t>
  </si>
  <si>
    <t>Rugs</t>
  </si>
  <si>
    <t>Lamps</t>
  </si>
  <si>
    <t>Artwork</t>
  </si>
  <si>
    <t>Motor vehicles</t>
  </si>
  <si>
    <t>Car</t>
  </si>
  <si>
    <t>Trailer</t>
  </si>
  <si>
    <t>Motorbike/scooter</t>
  </si>
  <si>
    <t>Jet ski</t>
  </si>
  <si>
    <t>Boat</t>
  </si>
  <si>
    <t>Segway</t>
  </si>
  <si>
    <t>Bank accounts</t>
  </si>
  <si>
    <t>Investments</t>
  </si>
  <si>
    <t>Transaction</t>
  </si>
  <si>
    <t>Savings</t>
  </si>
  <si>
    <t>Offset</t>
  </si>
  <si>
    <t>Term deposit</t>
  </si>
  <si>
    <t>Managed funds</t>
  </si>
  <si>
    <t>Collections</t>
  </si>
  <si>
    <t>Time share units</t>
  </si>
  <si>
    <t>Shares</t>
  </si>
  <si>
    <t>Superannuation</t>
  </si>
  <si>
    <t>TOTAL</t>
  </si>
  <si>
    <t>Money owed</t>
  </si>
  <si>
    <t>Personal loan</t>
  </si>
  <si>
    <t>Investment loan</t>
  </si>
  <si>
    <t>Phone plan</t>
  </si>
  <si>
    <t>Surplus/deficit</t>
  </si>
  <si>
    <t>Net property</t>
  </si>
  <si>
    <t>Total</t>
  </si>
  <si>
    <t>Other assets</t>
  </si>
  <si>
    <t>Sole proprietor</t>
  </si>
  <si>
    <t>Joint tenants</t>
  </si>
  <si>
    <t>Tenants in common</t>
  </si>
  <si>
    <t>Assets for redistribution</t>
  </si>
  <si>
    <t>%</t>
  </si>
  <si>
    <t>$</t>
  </si>
  <si>
    <t>Sell and distribute proceeds</t>
  </si>
  <si>
    <t>Property.</t>
  </si>
  <si>
    <t>Other assets.</t>
  </si>
  <si>
    <t>Other money owed.</t>
  </si>
  <si>
    <t>Consolidated position.</t>
  </si>
  <si>
    <t>Redistribution.</t>
  </si>
  <si>
    <t>Where to?</t>
  </si>
  <si>
    <t>Call us</t>
  </si>
  <si>
    <t>General enquiries</t>
  </si>
  <si>
    <t>132 032</t>
  </si>
  <si>
    <t>Online and Mobile Banking</t>
  </si>
  <si>
    <t>1300 655 505</t>
  </si>
  <si>
    <t>Calling from overseas</t>
  </si>
  <si>
    <t>(+61 2) 9155 7700</t>
  </si>
  <si>
    <t>Financial hardship &amp; support</t>
  </si>
  <si>
    <t>BT Financial Advice</t>
  </si>
  <si>
    <t>132 135</t>
  </si>
  <si>
    <t>8.00am - 6.30pm,  Mon - Fri</t>
  </si>
  <si>
    <t>(+61 2) 9155 4070</t>
  </si>
  <si>
    <t>1800 067 497</t>
  </si>
  <si>
    <t xml:space="preserve">Other </t>
  </si>
  <si>
    <t>Car 1</t>
  </si>
  <si>
    <t>Car 2</t>
  </si>
  <si>
    <t>Sofa</t>
  </si>
  <si>
    <t>Dressing table</t>
  </si>
  <si>
    <t>Chest of drawers</t>
  </si>
  <si>
    <t>Bar fridge</t>
  </si>
  <si>
    <t>Tablet</t>
  </si>
  <si>
    <t>Vehicles</t>
  </si>
  <si>
    <t>Smart speaker</t>
  </si>
  <si>
    <t>Phone</t>
  </si>
  <si>
    <t>Notes</t>
  </si>
  <si>
    <t>Credit card/s</t>
  </si>
  <si>
    <t>Investments (ex.property)</t>
  </si>
  <si>
    <t>Other household goods</t>
  </si>
  <si>
    <t>Property</t>
  </si>
  <si>
    <t>Debts (ex.property)</t>
  </si>
  <si>
    <t>Distribution method</t>
  </si>
  <si>
    <t>Redistributed position</t>
  </si>
  <si>
    <t>Current position</t>
  </si>
  <si>
    <t>Redistributed position.</t>
  </si>
  <si>
    <t>Store card/s</t>
  </si>
  <si>
    <t>Interest free finance</t>
  </si>
  <si>
    <t>Customer Assist</t>
  </si>
  <si>
    <t>Line of credit/overdraft</t>
  </si>
  <si>
    <t>Welcome.</t>
  </si>
  <si>
    <t>Investments (excluding property)</t>
  </si>
  <si>
    <t>Buy now, pay later (eg. Afterpay)</t>
  </si>
  <si>
    <t>8.00am - 8.00pm, 7 days</t>
  </si>
  <si>
    <t>Property address:</t>
  </si>
  <si>
    <t>We're here to help.</t>
  </si>
  <si>
    <t>Fund name</t>
  </si>
  <si>
    <t>Store cards</t>
  </si>
  <si>
    <t>Ex-partner's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</si>
</sst>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quot;$&quot;#,##0"/>
    <numFmt numFmtId="6" formatCode="&quot;$&quot;#,##0;[Red]\-&quot;$&quot;#,##0"/>
    <numFmt numFmtId="44" formatCode="_-&quot;$&quot;* #,##0.00_-;\-&quot;$&quot;* #,##0.00_-;_-&quot;$&quot;* &quot;-&quot;??_-;_-@_-"/>
    <numFmt numFmtId="164" formatCode="&quot;$&quot;#,##0"/>
    <numFmt numFmtId="165" formatCode="[$$-C09]#,##0.00"/>
    <numFmt numFmtId="166" formatCode="&quot;$&quot;#,##0.00"/>
    <numFmt numFmtId="167" formatCode="[$$-C09]#,##0"/>
  </numFmts>
  <fonts count="21" x14ac:knownFonts="1">
    <font>
      <sz val="11"/>
      <color theme="1"/>
      <name val="Arial"/>
      <family val="2"/>
      <scheme val="minor"/>
    </font>
    <font>
      <sz val="11"/>
      <color theme="1"/>
      <name val="Arial"/>
      <family val="2"/>
      <scheme val="minor"/>
    </font>
    <font>
      <sz val="12"/>
      <color theme="1"/>
      <name val="Arial"/>
      <family val="2"/>
      <scheme val="minor"/>
    </font>
    <font>
      <sz val="48"/>
      <color theme="1"/>
      <name val="Times New Roman"/>
      <family val="1"/>
      <scheme val="major"/>
    </font>
    <font>
      <sz val="12"/>
      <color theme="0"/>
      <name val="Arial"/>
      <family val="2"/>
      <scheme val="minor"/>
    </font>
    <font>
      <b/>
      <sz val="12"/>
      <color theme="0"/>
      <name val="Arial"/>
      <family val="2"/>
      <scheme val="minor"/>
    </font>
    <font>
      <b/>
      <sz val="11"/>
      <color theme="1"/>
      <name val="Arial"/>
      <family val="2"/>
      <scheme val="minor"/>
    </font>
    <font>
      <b/>
      <sz val="10"/>
      <color theme="1"/>
      <name val="Arial"/>
      <family val="2"/>
      <scheme val="minor"/>
    </font>
    <font>
      <sz val="9"/>
      <color theme="1"/>
      <name val="Arial"/>
      <family val="2"/>
      <scheme val="minor"/>
    </font>
    <font>
      <sz val="10"/>
      <color theme="1"/>
      <name val="Arial"/>
      <family val="2"/>
      <scheme val="minor"/>
    </font>
    <font>
      <sz val="42"/>
      <color theme="1"/>
      <name val="Times New Roman"/>
      <family val="1"/>
      <scheme val="major"/>
    </font>
    <font>
      <sz val="10"/>
      <color rgb="FFFF0000"/>
      <name val="Arial"/>
      <family val="2"/>
      <scheme val="minor"/>
    </font>
    <font>
      <sz val="10"/>
      <color theme="0"/>
      <name val="Arial"/>
      <family val="2"/>
      <scheme val="minor"/>
    </font>
    <font>
      <b/>
      <sz val="10"/>
      <color theme="0"/>
      <name val="Arial"/>
      <family val="2"/>
      <scheme val="minor"/>
    </font>
    <font>
      <sz val="10"/>
      <color theme="4"/>
      <name val="Arial"/>
      <family val="2"/>
      <scheme val="minor"/>
    </font>
    <font>
      <b/>
      <sz val="10"/>
      <name val="Arial"/>
      <family val="2"/>
      <scheme val="minor"/>
    </font>
    <font>
      <sz val="42"/>
      <color theme="1"/>
      <name val="Arial"/>
      <family val="2"/>
      <scheme val="minor"/>
    </font>
    <font>
      <sz val="11"/>
      <color rgb="FFD5002B"/>
      <name val="Arial"/>
      <family val="2"/>
      <scheme val="minor"/>
    </font>
    <font>
      <sz val="10"/>
      <color rgb="FFD5002B"/>
      <name val="Arial"/>
      <family val="2"/>
      <scheme val="minor"/>
    </font>
    <font>
      <sz val="40"/>
      <color theme="1"/>
      <name val="Times New Roman"/>
      <family val="1"/>
      <scheme val="major"/>
    </font>
    <font>
      <sz val="9"/>
      <name val="Arial"/>
      <family val="2"/>
      <scheme val="minor"/>
    </font>
  </fonts>
  <fills count="5">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E4E1DA"/>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bottom style="thin">
        <color rgb="FFE4E1DA"/>
      </bottom>
      <diagonal/>
    </border>
    <border>
      <left/>
      <right/>
      <top style="thin">
        <color rgb="FFE4E1DA"/>
      </top>
      <bottom style="thin">
        <color rgb="FFE4E1DA"/>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style="thin">
        <color rgb="FFE4E1DA"/>
      </bottom>
      <diagonal/>
    </border>
    <border>
      <left style="thin">
        <color indexed="64"/>
      </left>
      <right/>
      <top style="thin">
        <color rgb="FFE4E1DA"/>
      </top>
      <bottom style="thin">
        <color rgb="FFE4E1DA"/>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0" fillId="0" borderId="0" xfId="0" applyBorder="1"/>
    <xf numFmtId="0" fontId="2" fillId="0" borderId="0" xfId="0" applyFont="1"/>
    <xf numFmtId="0" fontId="0" fillId="0" borderId="0" xfId="0" quotePrefix="1"/>
    <xf numFmtId="0" fontId="0" fillId="0" borderId="0" xfId="0" applyFill="1" applyBorder="1"/>
    <xf numFmtId="0" fontId="3" fillId="0" borderId="0" xfId="0" applyFont="1"/>
    <xf numFmtId="0" fontId="2" fillId="0" borderId="0" xfId="0" applyFont="1" applyBorder="1"/>
    <xf numFmtId="0" fontId="0" fillId="0" borderId="0" xfId="0" applyAlignment="1">
      <alignment horizontal="center"/>
    </xf>
    <xf numFmtId="1" fontId="0" fillId="0" borderId="0" xfId="0" applyNumberFormat="1" applyAlignment="1">
      <alignment horizontal="center"/>
    </xf>
    <xf numFmtId="0" fontId="4" fillId="0" borderId="0" xfId="0" applyFont="1" applyFill="1"/>
    <xf numFmtId="0" fontId="9" fillId="0" borderId="0" xfId="0" applyFont="1" applyBorder="1" applyAlignment="1">
      <alignment wrapText="1"/>
    </xf>
    <xf numFmtId="0" fontId="9" fillId="0" borderId="0" xfId="0" applyFont="1" applyBorder="1" applyAlignment="1">
      <alignment vertical="top" wrapText="1"/>
    </xf>
    <xf numFmtId="0" fontId="9" fillId="0" borderId="0" xfId="0" applyFont="1" applyBorder="1" applyAlignment="1">
      <alignment horizontal="right"/>
    </xf>
    <xf numFmtId="0" fontId="9" fillId="0" borderId="0" xfId="0" applyFont="1"/>
    <xf numFmtId="0" fontId="10" fillId="0" borderId="0" xfId="0" applyFont="1"/>
    <xf numFmtId="0" fontId="0" fillId="0" borderId="0" xfId="0" applyFill="1"/>
    <xf numFmtId="0" fontId="9" fillId="2" borderId="0" xfId="0" applyFont="1" applyFill="1" applyAlignment="1">
      <alignment horizontal="right" vertical="center"/>
    </xf>
    <xf numFmtId="0" fontId="12" fillId="3" borderId="0" xfId="0" applyFont="1" applyFill="1" applyAlignment="1">
      <alignment vertical="center"/>
    </xf>
    <xf numFmtId="0" fontId="0" fillId="0" borderId="0" xfId="0" applyAlignment="1">
      <alignment vertical="center"/>
    </xf>
    <xf numFmtId="0" fontId="13" fillId="3" borderId="0" xfId="0" applyFont="1" applyFill="1" applyAlignment="1">
      <alignment vertical="center"/>
    </xf>
    <xf numFmtId="6" fontId="7" fillId="0" borderId="7" xfId="1" applyNumberFormat="1" applyFont="1" applyFill="1" applyBorder="1" applyAlignment="1">
      <alignment vertical="center"/>
    </xf>
    <xf numFmtId="0" fontId="0" fillId="0" borderId="0" xfId="0"/>
    <xf numFmtId="0" fontId="3" fillId="0" borderId="0" xfId="0" applyFont="1"/>
    <xf numFmtId="0" fontId="0" fillId="0" borderId="0" xfId="0" applyAlignment="1">
      <alignment horizontal="center"/>
    </xf>
    <xf numFmtId="1" fontId="0" fillId="0" borderId="0" xfId="0" applyNumberFormat="1" applyAlignment="1">
      <alignment horizontal="center"/>
    </xf>
    <xf numFmtId="0" fontId="9" fillId="0"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1" fontId="9" fillId="2" borderId="0" xfId="0" applyNumberFormat="1" applyFont="1" applyFill="1" applyAlignment="1">
      <alignment horizontal="center" vertical="center"/>
    </xf>
    <xf numFmtId="0" fontId="0" fillId="0" borderId="0" xfId="0" applyFont="1" applyAlignment="1">
      <alignment vertical="center"/>
    </xf>
    <xf numFmtId="9" fontId="9" fillId="0" borderId="1" xfId="2" applyFont="1" applyBorder="1" applyAlignment="1">
      <alignment horizontal="center" vertical="center"/>
    </xf>
    <xf numFmtId="44" fontId="9" fillId="2" borderId="0" xfId="0" applyNumberFormat="1" applyFont="1" applyFill="1" applyAlignment="1">
      <alignment vertical="center"/>
    </xf>
    <xf numFmtId="44" fontId="9" fillId="0" borderId="0" xfId="0" applyNumberFormat="1" applyFont="1" applyFill="1" applyAlignment="1">
      <alignment vertical="center"/>
    </xf>
    <xf numFmtId="0" fontId="0" fillId="0" borderId="0" xfId="0" applyFill="1" applyAlignment="1">
      <alignment vertical="center"/>
    </xf>
    <xf numFmtId="0" fontId="13" fillId="3" borderId="0" xfId="0" applyFont="1" applyFill="1" applyAlignment="1">
      <alignment horizontal="center" vertical="center"/>
    </xf>
    <xf numFmtId="1" fontId="13" fillId="3" borderId="0" xfId="0" applyNumberFormat="1" applyFont="1" applyFill="1" applyAlignment="1">
      <alignment horizontal="center" vertical="center"/>
    </xf>
    <xf numFmtId="0" fontId="7" fillId="0" borderId="0" xfId="0" applyFont="1" applyFill="1" applyAlignment="1">
      <alignment vertical="center"/>
    </xf>
    <xf numFmtId="0" fontId="6" fillId="0" borderId="0" xfId="0" applyFont="1" applyAlignment="1">
      <alignment vertical="center"/>
    </xf>
    <xf numFmtId="0" fontId="7" fillId="0" borderId="7" xfId="0" applyFont="1" applyBorder="1" applyAlignment="1">
      <alignment horizontal="center" vertical="center"/>
    </xf>
    <xf numFmtId="1" fontId="7" fillId="0" borderId="7" xfId="0" applyNumberFormat="1" applyFont="1" applyBorder="1" applyAlignment="1">
      <alignment horizontal="center" vertical="center"/>
    </xf>
    <xf numFmtId="0" fontId="16" fillId="0" borderId="0" xfId="0" applyFont="1"/>
    <xf numFmtId="0" fontId="17" fillId="0" borderId="0" xfId="0" applyFont="1"/>
    <xf numFmtId="0" fontId="19" fillId="0" borderId="0" xfId="0" applyFont="1"/>
    <xf numFmtId="6" fontId="9" fillId="2" borderId="0" xfId="1" applyNumberFormat="1" applyFont="1" applyFill="1" applyAlignment="1">
      <alignment vertical="center"/>
    </xf>
    <xf numFmtId="0" fontId="9" fillId="0" borderId="1" xfId="0" applyFont="1" applyBorder="1" applyAlignment="1">
      <alignment vertical="center"/>
    </xf>
    <xf numFmtId="6" fontId="9" fillId="2" borderId="0" xfId="1" applyNumberFormat="1" applyFont="1" applyFill="1" applyAlignment="1">
      <alignment horizontal="right" vertical="center"/>
    </xf>
    <xf numFmtId="0" fontId="9" fillId="2" borderId="0" xfId="0" applyFont="1" applyFill="1" applyBorder="1" applyAlignment="1">
      <alignment vertical="center"/>
    </xf>
    <xf numFmtId="0" fontId="0" fillId="2" borderId="0" xfId="0" applyFill="1" applyAlignment="1">
      <alignment vertical="center"/>
    </xf>
    <xf numFmtId="0" fontId="9" fillId="0" borderId="0" xfId="0" applyFont="1" applyAlignment="1">
      <alignment vertical="center"/>
    </xf>
    <xf numFmtId="0" fontId="9" fillId="0" borderId="3" xfId="0" applyFont="1" applyBorder="1" applyAlignment="1">
      <alignment vertical="center"/>
    </xf>
    <xf numFmtId="6" fontId="9" fillId="0" borderId="7" xfId="0" applyNumberFormat="1" applyFont="1" applyBorder="1" applyAlignment="1">
      <alignment vertical="center"/>
    </xf>
    <xf numFmtId="0" fontId="9" fillId="0" borderId="0" xfId="0" applyFont="1" applyBorder="1" applyAlignment="1">
      <alignment vertical="center"/>
    </xf>
    <xf numFmtId="164" fontId="9" fillId="0" borderId="0" xfId="0" applyNumberFormat="1" applyFont="1" applyBorder="1" applyAlignment="1">
      <alignment vertical="center"/>
    </xf>
    <xf numFmtId="6" fontId="7" fillId="0" borderId="5" xfId="0" applyNumberFormat="1" applyFont="1" applyBorder="1" applyAlignment="1">
      <alignment vertical="center"/>
    </xf>
    <xf numFmtId="0" fontId="8" fillId="2" borderId="0" xfId="0" applyFont="1" applyFill="1" applyAlignment="1">
      <alignment horizontal="right" vertical="center" indent="1"/>
    </xf>
    <xf numFmtId="0" fontId="7" fillId="2" borderId="0" xfId="0" applyFont="1" applyFill="1" applyAlignment="1">
      <alignment horizontal="right" vertical="center" indent="1"/>
    </xf>
    <xf numFmtId="0" fontId="9" fillId="2" borderId="0" xfId="0" applyFont="1" applyFill="1" applyAlignment="1">
      <alignment horizontal="right" vertical="center" indent="1"/>
    </xf>
    <xf numFmtId="0" fontId="8" fillId="2" borderId="0" xfId="0" applyFont="1" applyFill="1" applyAlignment="1">
      <alignment horizontal="right" vertical="center" wrapText="1" indent="1"/>
    </xf>
    <xf numFmtId="0" fontId="13" fillId="3" borderId="8" xfId="0" applyFont="1" applyFill="1" applyBorder="1" applyAlignment="1">
      <alignment vertical="center"/>
    </xf>
    <xf numFmtId="6" fontId="7" fillId="0" borderId="10" xfId="1" applyNumberFormat="1" applyFont="1" applyFill="1" applyBorder="1" applyAlignment="1">
      <alignment vertical="center"/>
    </xf>
    <xf numFmtId="0" fontId="7" fillId="2" borderId="0" xfId="0" applyFont="1" applyFill="1" applyBorder="1" applyAlignment="1">
      <alignment horizontal="right" vertical="center" indent="1"/>
    </xf>
    <xf numFmtId="0" fontId="8" fillId="2" borderId="11" xfId="0" applyFont="1" applyFill="1" applyBorder="1" applyAlignment="1">
      <alignment horizontal="right" vertical="center" indent="1"/>
    </xf>
    <xf numFmtId="0" fontId="7" fillId="2" borderId="11" xfId="0" applyFont="1" applyFill="1" applyBorder="1" applyAlignment="1">
      <alignment horizontal="right" vertical="center" indent="1"/>
    </xf>
    <xf numFmtId="6" fontId="7" fillId="0" borderId="7" xfId="1" applyNumberFormat="1" applyFont="1" applyFill="1" applyBorder="1" applyAlignment="1">
      <alignment vertical="center" wrapText="1"/>
    </xf>
    <xf numFmtId="6" fontId="15" fillId="0" borderId="1" xfId="1" applyNumberFormat="1" applyFont="1" applyFill="1" applyBorder="1" applyAlignment="1">
      <alignment horizontal="right" vertical="center"/>
    </xf>
    <xf numFmtId="6" fontId="7" fillId="0" borderId="1" xfId="0" applyNumberFormat="1" applyFont="1" applyBorder="1" applyAlignment="1">
      <alignment vertical="center"/>
    </xf>
    <xf numFmtId="0" fontId="7" fillId="0" borderId="0" xfId="0" applyFont="1" applyAlignment="1">
      <alignment vertical="center"/>
    </xf>
    <xf numFmtId="0" fontId="13" fillId="3" borderId="0" xfId="0" applyFont="1" applyFill="1" applyAlignment="1">
      <alignment horizontal="right" vertical="center"/>
    </xf>
    <xf numFmtId="9" fontId="9" fillId="2" borderId="0" xfId="0" applyNumberFormat="1" applyFont="1" applyFill="1" applyBorder="1" applyAlignment="1">
      <alignment vertical="center"/>
    </xf>
    <xf numFmtId="6" fontId="9" fillId="2" borderId="0" xfId="0" applyNumberFormat="1" applyFont="1" applyFill="1" applyBorder="1" applyAlignment="1">
      <alignment vertical="center"/>
    </xf>
    <xf numFmtId="5" fontId="9" fillId="0" borderId="8" xfId="1" applyNumberFormat="1" applyFont="1" applyBorder="1" applyAlignment="1">
      <alignment vertical="center"/>
    </xf>
    <xf numFmtId="5" fontId="9" fillId="0" borderId="8" xfId="0" applyNumberFormat="1" applyFont="1" applyBorder="1" applyAlignment="1">
      <alignment vertical="center"/>
    </xf>
    <xf numFmtId="5" fontId="9" fillId="0" borderId="9" xfId="0" applyNumberFormat="1" applyFont="1" applyBorder="1" applyAlignment="1">
      <alignment vertical="center"/>
    </xf>
    <xf numFmtId="0" fontId="9" fillId="2" borderId="0" xfId="0" applyFont="1" applyFill="1" applyAlignment="1">
      <alignment horizontal="left" vertical="center" indent="1"/>
    </xf>
    <xf numFmtId="0" fontId="2" fillId="0" borderId="0" xfId="0" applyFont="1" applyFill="1" applyAlignment="1">
      <alignment horizontal="left" vertical="center" indent="1"/>
    </xf>
    <xf numFmtId="0" fontId="5" fillId="0" borderId="0" xfId="0" applyFont="1" applyFill="1" applyAlignment="1">
      <alignment horizontal="left" vertical="center" indent="1"/>
    </xf>
    <xf numFmtId="0" fontId="9" fillId="0" borderId="6" xfId="0" applyFont="1" applyBorder="1" applyAlignment="1">
      <alignment vertical="center"/>
    </xf>
    <xf numFmtId="0" fontId="18" fillId="2" borderId="0" xfId="0" applyFont="1" applyFill="1" applyAlignment="1">
      <alignment horizontal="left" vertical="center" indent="1"/>
    </xf>
    <xf numFmtId="0" fontId="9" fillId="2" borderId="0" xfId="0" applyFont="1" applyFill="1" applyBorder="1" applyAlignment="1">
      <alignment horizontal="left" vertical="center"/>
    </xf>
    <xf numFmtId="165" fontId="9" fillId="2" borderId="0" xfId="0" applyNumberFormat="1" applyFont="1" applyFill="1" applyAlignment="1">
      <alignment vertical="center"/>
    </xf>
    <xf numFmtId="165" fontId="9" fillId="2" borderId="0" xfId="1" applyNumberFormat="1" applyFont="1" applyFill="1" applyAlignment="1">
      <alignment vertical="center"/>
    </xf>
    <xf numFmtId="0" fontId="0" fillId="3" borderId="0" xfId="0" applyFill="1" applyAlignment="1">
      <alignment vertical="center"/>
    </xf>
    <xf numFmtId="0" fontId="0" fillId="4" borderId="0" xfId="0" applyFill="1" applyAlignment="1">
      <alignment vertical="center"/>
    </xf>
    <xf numFmtId="6" fontId="9" fillId="4" borderId="0" xfId="1" applyNumberFormat="1" applyFont="1" applyFill="1" applyAlignment="1">
      <alignment vertical="center"/>
    </xf>
    <xf numFmtId="0" fontId="9" fillId="4" borderId="0" xfId="0" applyFont="1" applyFill="1" applyBorder="1" applyAlignment="1">
      <alignment horizontal="left" vertical="center"/>
    </xf>
    <xf numFmtId="6" fontId="9" fillId="4" borderId="0" xfId="1" applyNumberFormat="1" applyFont="1" applyFill="1" applyAlignment="1">
      <alignment horizontal="right" vertical="center"/>
    </xf>
    <xf numFmtId="3" fontId="9" fillId="4" borderId="0" xfId="0" applyNumberFormat="1" applyFont="1" applyFill="1" applyBorder="1" applyAlignment="1">
      <alignment vertical="center"/>
    </xf>
    <xf numFmtId="0" fontId="9" fillId="4" borderId="0" xfId="0" applyFont="1" applyFill="1" applyBorder="1" applyAlignment="1">
      <alignment vertical="center"/>
    </xf>
    <xf numFmtId="0" fontId="0" fillId="4" borderId="0" xfId="0" applyFill="1"/>
    <xf numFmtId="0" fontId="2" fillId="4" borderId="0" xfId="0" applyFont="1" applyFill="1"/>
    <xf numFmtId="6" fontId="9" fillId="2" borderId="0" xfId="1" applyNumberFormat="1" applyFont="1" applyFill="1" applyBorder="1" applyAlignment="1">
      <alignment horizontal="right" vertical="center"/>
    </xf>
    <xf numFmtId="6" fontId="9" fillId="2" borderId="0" xfId="1" applyNumberFormat="1" applyFont="1" applyFill="1" applyBorder="1" applyAlignment="1">
      <alignment vertical="center"/>
    </xf>
    <xf numFmtId="0" fontId="9" fillId="0" borderId="0" xfId="0" applyFont="1" applyAlignment="1"/>
    <xf numFmtId="0" fontId="9" fillId="0" borderId="1" xfId="0" applyFont="1" applyBorder="1" applyAlignment="1">
      <alignment horizontal="right" vertical="center"/>
    </xf>
    <xf numFmtId="5" fontId="14" fillId="0" borderId="0" xfId="0" applyNumberFormat="1" applyFont="1" applyAlignment="1">
      <alignment vertical="center"/>
    </xf>
    <xf numFmtId="5" fontId="9" fillId="0" borderId="1" xfId="0" applyNumberFormat="1" applyFont="1" applyBorder="1" applyAlignment="1">
      <alignment vertical="center"/>
    </xf>
    <xf numFmtId="164" fontId="9" fillId="0" borderId="1" xfId="0" applyNumberFormat="1" applyFont="1" applyBorder="1" applyAlignment="1">
      <alignment vertical="center"/>
    </xf>
    <xf numFmtId="164" fontId="9" fillId="2" borderId="0" xfId="0" applyNumberFormat="1" applyFont="1" applyFill="1" applyAlignment="1">
      <alignment vertical="center"/>
    </xf>
    <xf numFmtId="164" fontId="14" fillId="0" borderId="1" xfId="0" applyNumberFormat="1" applyFont="1" applyBorder="1" applyAlignment="1">
      <alignment vertical="center"/>
    </xf>
    <xf numFmtId="164" fontId="7" fillId="0" borderId="7" xfId="0" applyNumberFormat="1" applyFont="1" applyBorder="1" applyAlignment="1">
      <alignment vertical="center"/>
    </xf>
    <xf numFmtId="164" fontId="9" fillId="2" borderId="0" xfId="2" applyNumberFormat="1" applyFont="1" applyFill="1" applyAlignment="1">
      <alignment horizontal="center" vertical="center"/>
    </xf>
    <xf numFmtId="0" fontId="20" fillId="2" borderId="0" xfId="0" applyFont="1" applyFill="1" applyAlignment="1">
      <alignment horizontal="right" vertical="center"/>
    </xf>
    <xf numFmtId="166" fontId="9" fillId="0" borderId="1" xfId="0" applyNumberFormat="1" applyFont="1" applyBorder="1" applyAlignment="1">
      <alignment vertical="center"/>
    </xf>
    <xf numFmtId="166" fontId="9" fillId="2" borderId="0" xfId="2" applyNumberFormat="1" applyFont="1" applyFill="1" applyAlignment="1">
      <alignment horizontal="center" vertical="center"/>
    </xf>
    <xf numFmtId="166" fontId="14" fillId="0" borderId="1" xfId="0" applyNumberFormat="1" applyFont="1" applyBorder="1" applyAlignment="1">
      <alignment vertical="center"/>
    </xf>
    <xf numFmtId="166" fontId="9" fillId="0" borderId="8" xfId="1" applyNumberFormat="1" applyFont="1" applyBorder="1" applyAlignment="1">
      <alignment vertical="center"/>
    </xf>
    <xf numFmtId="166" fontId="9" fillId="0" borderId="8" xfId="0" applyNumberFormat="1" applyFont="1" applyBorder="1" applyAlignment="1">
      <alignment vertical="center"/>
    </xf>
    <xf numFmtId="166" fontId="9" fillId="0" borderId="9" xfId="0" applyNumberFormat="1" applyFont="1" applyBorder="1" applyAlignment="1">
      <alignment vertical="center"/>
    </xf>
    <xf numFmtId="166" fontId="18" fillId="0" borderId="0" xfId="0" applyNumberFormat="1" applyFont="1" applyAlignment="1">
      <alignment vertical="center"/>
    </xf>
    <xf numFmtId="166" fontId="9" fillId="0" borderId="5" xfId="0" applyNumberFormat="1" applyFont="1" applyBorder="1" applyAlignment="1">
      <alignment vertical="center"/>
    </xf>
    <xf numFmtId="0" fontId="9" fillId="2" borderId="0" xfId="0" applyFont="1" applyFill="1"/>
    <xf numFmtId="0" fontId="2" fillId="0" borderId="1" xfId="0" applyFont="1" applyBorder="1" applyProtection="1">
      <protection locked="0"/>
    </xf>
    <xf numFmtId="6" fontId="9" fillId="0" borderId="1" xfId="1" applyNumberFormat="1" applyFont="1" applyBorder="1" applyAlignment="1" applyProtection="1">
      <alignment vertical="center"/>
      <protection locked="0"/>
    </xf>
    <xf numFmtId="6" fontId="9" fillId="0" borderId="1" xfId="0" applyNumberFormat="1" applyFont="1" applyBorder="1" applyAlignment="1" applyProtection="1">
      <alignment vertical="center"/>
      <protection locked="0"/>
    </xf>
    <xf numFmtId="6" fontId="11" fillId="0" borderId="1" xfId="0" applyNumberFormat="1" applyFont="1" applyBorder="1" applyAlignment="1" applyProtection="1">
      <alignment vertical="center"/>
      <protection locked="0"/>
    </xf>
    <xf numFmtId="6" fontId="9" fillId="0" borderId="1" xfId="0" applyNumberFormat="1" applyFont="1" applyBorder="1" applyAlignment="1" applyProtection="1">
      <alignment horizontal="right" vertical="center"/>
      <protection locked="0"/>
    </xf>
    <xf numFmtId="6" fontId="11" fillId="0" borderId="1" xfId="0" applyNumberFormat="1" applyFont="1" applyBorder="1" applyAlignment="1" applyProtection="1">
      <alignment horizontal="right" vertical="center"/>
      <protection locked="0"/>
    </xf>
    <xf numFmtId="6" fontId="9" fillId="0" borderId="1" xfId="1" applyNumberFormat="1" applyFont="1" applyBorder="1" applyAlignment="1" applyProtection="1">
      <alignment horizontal="right" vertical="center"/>
      <protection locked="0"/>
    </xf>
    <xf numFmtId="0" fontId="9" fillId="0" borderId="8"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167" fontId="9" fillId="0" borderId="1" xfId="1" applyNumberFormat="1" applyFont="1" applyBorder="1" applyAlignment="1" applyProtection="1">
      <alignment vertical="center"/>
      <protection locked="0"/>
    </xf>
    <xf numFmtId="3" fontId="9" fillId="0" borderId="12" xfId="0" applyNumberFormat="1" applyFont="1" applyBorder="1" applyAlignment="1" applyProtection="1">
      <alignment vertical="center"/>
      <protection locked="0"/>
    </xf>
    <xf numFmtId="3" fontId="9" fillId="0" borderId="13" xfId="0" applyNumberFormat="1" applyFont="1" applyBorder="1" applyAlignment="1" applyProtection="1">
      <alignment vertical="center"/>
      <protection locked="0"/>
    </xf>
    <xf numFmtId="3" fontId="9" fillId="0" borderId="0" xfId="0" applyNumberFormat="1" applyFont="1" applyBorder="1" applyAlignment="1" applyProtection="1">
      <alignment vertical="center"/>
      <protection locked="0"/>
    </xf>
    <xf numFmtId="165" fontId="9" fillId="0" borderId="1" xfId="1" applyNumberFormat="1" applyFont="1" applyBorder="1" applyAlignment="1" applyProtection="1">
      <alignment horizontal="right" vertical="center" indent="1"/>
      <protection locked="0"/>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9" fillId="0" borderId="0" xfId="0" applyFont="1" applyBorder="1" applyAlignment="1" applyProtection="1">
      <alignment vertical="center"/>
      <protection locked="0"/>
    </xf>
    <xf numFmtId="6" fontId="9" fillId="0" borderId="1" xfId="1" applyNumberFormat="1" applyFont="1" applyBorder="1" applyAlignment="1" applyProtection="1">
      <alignment horizontal="right" vertical="center" indent="1"/>
      <protection locked="0"/>
    </xf>
    <xf numFmtId="6" fontId="9" fillId="0" borderId="1" xfId="1" applyNumberFormat="1" applyFont="1" applyBorder="1" applyAlignment="1" applyProtection="1">
      <alignment vertical="center" wrapText="1"/>
      <protection locked="0"/>
    </xf>
    <xf numFmtId="6" fontId="9" fillId="0" borderId="4" xfId="1" applyNumberFormat="1" applyFont="1" applyBorder="1" applyAlignment="1" applyProtection="1">
      <alignment vertical="center"/>
      <protection locked="0"/>
    </xf>
    <xf numFmtId="49" fontId="9" fillId="0" borderId="1" xfId="0" applyNumberFormat="1" applyFont="1" applyBorder="1" applyAlignment="1" applyProtection="1">
      <alignment vertical="center"/>
      <protection locked="0"/>
    </xf>
    <xf numFmtId="9" fontId="9" fillId="0" borderId="1" xfId="2" applyFont="1" applyBorder="1" applyAlignment="1" applyProtection="1">
      <alignment horizontal="center" vertical="center"/>
      <protection locked="0"/>
    </xf>
    <xf numFmtId="44" fontId="9" fillId="0" borderId="1" xfId="0" applyNumberFormat="1" applyFont="1" applyBorder="1" applyAlignment="1" applyProtection="1">
      <alignment vertical="center"/>
      <protection locked="0"/>
    </xf>
    <xf numFmtId="0" fontId="9" fillId="0" borderId="1" xfId="1" applyNumberFormat="1" applyFont="1" applyBorder="1" applyAlignment="1" applyProtection="1">
      <alignment horizontal="left" vertical="center"/>
      <protection locked="0"/>
    </xf>
    <xf numFmtId="49" fontId="9" fillId="0" borderId="1" xfId="1" applyNumberFormat="1" applyFont="1" applyBorder="1" applyAlignment="1" applyProtection="1">
      <alignment horizontal="left" vertical="center"/>
      <protection locked="0"/>
    </xf>
    <xf numFmtId="49" fontId="9" fillId="2" borderId="0" xfId="0" applyNumberFormat="1" applyFont="1" applyFill="1" applyAlignment="1">
      <alignment horizontal="right" vertical="center" wrapText="1"/>
    </xf>
    <xf numFmtId="0" fontId="9" fillId="2" borderId="0" xfId="0" applyNumberFormat="1" applyFont="1" applyFill="1" applyAlignment="1">
      <alignment horizontal="right" vertical="center" wrapText="1"/>
    </xf>
    <xf numFmtId="0" fontId="19" fillId="0" borderId="0" xfId="0" applyFont="1" applyBorder="1" applyAlignment="1">
      <alignment horizontal="left"/>
    </xf>
    <xf numFmtId="0" fontId="9" fillId="0" borderId="2" xfId="0" applyFont="1" applyBorder="1" applyAlignment="1" applyProtection="1">
      <alignment vertical="center"/>
      <protection locked="0"/>
    </xf>
    <xf numFmtId="0" fontId="9" fillId="0" borderId="3" xfId="0" applyFont="1" applyBorder="1" applyAlignment="1" applyProtection="1">
      <alignment vertical="center"/>
      <protection locked="0"/>
    </xf>
    <xf numFmtId="0" fontId="9" fillId="0" borderId="4"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6" fontId="9" fillId="0" borderId="7" xfId="0" applyNumberFormat="1" applyFont="1" applyBorder="1" applyAlignment="1">
      <alignment horizontal="right" vertical="center"/>
    </xf>
    <xf numFmtId="0" fontId="9" fillId="0" borderId="2" xfId="0" applyFont="1" applyBorder="1" applyAlignment="1">
      <alignment horizontal="right" vertical="center"/>
    </xf>
    <xf numFmtId="0" fontId="9" fillId="0" borderId="4" xfId="0" applyFont="1" applyBorder="1" applyAlignment="1">
      <alignment horizontal="right" vertical="center"/>
    </xf>
    <xf numFmtId="6" fontId="9" fillId="0" borderId="2" xfId="0" applyNumberFormat="1" applyFont="1" applyBorder="1" applyAlignment="1" applyProtection="1">
      <alignment horizontal="right" vertical="center"/>
      <protection locked="0"/>
    </xf>
    <xf numFmtId="6" fontId="9" fillId="0" borderId="4" xfId="0" applyNumberFormat="1" applyFont="1" applyBorder="1" applyAlignment="1" applyProtection="1">
      <alignment horizontal="right" vertical="center"/>
      <protection locked="0"/>
    </xf>
    <xf numFmtId="6" fontId="11" fillId="0" borderId="2" xfId="0" applyNumberFormat="1" applyFont="1" applyBorder="1" applyAlignment="1" applyProtection="1">
      <alignment horizontal="right" vertical="center"/>
      <protection locked="0"/>
    </xf>
    <xf numFmtId="6" fontId="11" fillId="0" borderId="4" xfId="0" applyNumberFormat="1" applyFont="1" applyBorder="1" applyAlignment="1" applyProtection="1">
      <alignment horizontal="right" vertical="center"/>
      <protection locked="0"/>
    </xf>
    <xf numFmtId="164" fontId="9" fillId="0" borderId="2" xfId="0" applyNumberFormat="1" applyFont="1" applyBorder="1" applyAlignment="1" applyProtection="1">
      <alignment horizontal="right" vertical="center"/>
      <protection locked="0"/>
    </xf>
    <xf numFmtId="164" fontId="9" fillId="0" borderId="4" xfId="0" applyNumberFormat="1" applyFont="1" applyBorder="1" applyAlignment="1" applyProtection="1">
      <alignment horizontal="right" vertical="center"/>
      <protection locked="0"/>
    </xf>
    <xf numFmtId="0" fontId="0" fillId="2" borderId="0" xfId="0" applyFill="1"/>
    <xf numFmtId="0" fontId="13" fillId="3" borderId="0" xfId="0" applyFont="1" applyFill="1" applyAlignment="1">
      <alignment horizontal="left" vertical="center" indent="1"/>
    </xf>
    <xf numFmtId="0" fontId="13" fillId="3" borderId="0" xfId="0" applyFont="1" applyFill="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E4E1DA"/>
      <color rgb="FFD5002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westpac.com.au/help/lifemoments/separation-divorce/5-things-when-you-separate/" TargetMode="External"/><Relationship Id="rId1" Type="http://schemas.openxmlformats.org/officeDocument/2006/relationships/hyperlink" Target="https://www.westpac.com.au/help/lifemoments/separation-divorce/your-professional-team/" TargetMode="External"/><Relationship Id="rId5" Type="http://schemas.openxmlformats.org/officeDocument/2006/relationships/image" Target="../media/image2.jpeg"/><Relationship Id="rId4" Type="http://schemas.openxmlformats.org/officeDocument/2006/relationships/hyperlink" Target="#'1. Property'!A1"/></Relationships>
</file>

<file path=xl/drawings/_rels/drawing2.xml.rels><?xml version="1.0" encoding="UTF-8" standalone="yes"?>
<Relationships xmlns="http://schemas.openxmlformats.org/package/2006/relationships"><Relationship Id="rId3" Type="http://schemas.openxmlformats.org/officeDocument/2006/relationships/hyperlink" Target="#'2. Other assets'!A1"/><Relationship Id="rId2" Type="http://schemas.openxmlformats.org/officeDocument/2006/relationships/image" Target="../media/image1.png"/><Relationship Id="rId1" Type="http://schemas.openxmlformats.org/officeDocument/2006/relationships/hyperlink" Target="https://www.westpac.com.au/help/lifemoments/separation-divorce/property-matters/" TargetMode="External"/><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hyperlink" Target="#'3. Other money owed'!A1"/><Relationship Id="rId1" Type="http://schemas.openxmlformats.org/officeDocument/2006/relationships/image" Target="../media/image1.pn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Current consolidated position'!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4. Redistribution'!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hyperlink" Target="#'Redistributed position'!A1"/><Relationship Id="rId1" Type="http://schemas.openxmlformats.org/officeDocument/2006/relationships/image" Target="../media/image1.png"/><Relationship Id="rId4" Type="http://schemas.openxmlformats.org/officeDocument/2006/relationships/image" Target="../media/image7.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Help &amp; advice'!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https://www.westpac.com.au/content/dam/public/wbc/documents/pdf/other/lifemoments/WBC_Divorce-Separation-Checklist.pdf" TargetMode="External"/><Relationship Id="rId7" Type="http://schemas.openxmlformats.org/officeDocument/2006/relationships/hyperlink" Target="https://banking.westpac.com.au/olfmu/eforms/assist/#/welcome/applyNow" TargetMode="External"/><Relationship Id="rId2" Type="http://schemas.openxmlformats.org/officeDocument/2006/relationships/hyperlink" Target="https://www.westpac.com.au/content/dam/public/wbc/documents/pdf/other/lifemoments/WBC_Divorce-Separation-Guide.pdf" TargetMode="External"/><Relationship Id="rId1" Type="http://schemas.openxmlformats.org/officeDocument/2006/relationships/hyperlink" Target="https://www.westpac.com.au/help/lifemoments/separation-divorce/" TargetMode="External"/><Relationship Id="rId6" Type="http://schemas.openxmlformats.org/officeDocument/2006/relationships/image" Target="../media/image2.jpeg"/><Relationship Id="rId5" Type="http://schemas.openxmlformats.org/officeDocument/2006/relationships/image" Target="../media/image1.png"/><Relationship Id="rId4" Type="http://schemas.openxmlformats.org/officeDocument/2006/relationships/hyperlink" Target="https://services.westpac.com.au/calculators/savings/html_version/BudgetPlanner/BudgetPlanner.html" TargetMode="External"/></Relationships>
</file>

<file path=xl/drawings/drawing1.xml><?xml version="1.0" encoding="utf-8"?>
<xdr:wsDr xmlns:xdr="http://schemas.openxmlformats.org/drawingml/2006/spreadsheetDrawing" xmlns:a="http://schemas.openxmlformats.org/drawingml/2006/main">
  <xdr:oneCellAnchor>
    <xdr:from>
      <xdr:col>0</xdr:col>
      <xdr:colOff>495300</xdr:colOff>
      <xdr:row>24</xdr:row>
      <xdr:rowOff>137160</xdr:rowOff>
    </xdr:from>
    <xdr:ext cx="6134100" cy="944880"/>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495300" y="5074920"/>
          <a:ext cx="6134100" cy="944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en-AU" sz="700" b="1" baseline="0">
              <a:solidFill>
                <a:schemeClr val="dk1"/>
              </a:solidFill>
              <a:effectLst/>
              <a:latin typeface="+mn-lt"/>
              <a:ea typeface="+mn-ea"/>
              <a:cs typeface="+mn-cs"/>
            </a:rPr>
            <a:t>Things you should know</a:t>
          </a:r>
          <a:br>
            <a:rPr lang="en-AU" sz="700" b="1" baseline="0">
              <a:solidFill>
                <a:schemeClr val="dk1"/>
              </a:solidFill>
              <a:effectLst/>
              <a:latin typeface="+mn-lt"/>
              <a:ea typeface="+mn-ea"/>
              <a:cs typeface="+mn-cs"/>
            </a:rPr>
          </a:br>
          <a:endParaRPr lang="en-AU" sz="700" baseline="0">
            <a:solidFill>
              <a:schemeClr val="dk1"/>
            </a:solidFill>
            <a:effectLst/>
            <a:latin typeface="+mn-lt"/>
            <a:ea typeface="+mn-ea"/>
            <a:cs typeface="+mn-cs"/>
          </a:endParaRPr>
        </a:p>
        <a:p>
          <a:pPr algn="just"/>
          <a:r>
            <a:rPr lang="en-AU" sz="700" baseline="0">
              <a:solidFill>
                <a:schemeClr val="dk1"/>
              </a:solidFill>
              <a:effectLst/>
              <a:latin typeface="+mn-lt"/>
              <a:ea typeface="+mn-ea"/>
              <a:cs typeface="+mn-cs"/>
            </a:rPr>
            <a:t>This information does not take your personal objectives, circumstances or needs into account. Consider its appropriateness to these factors before acting on it. The calculator is generic and does not take into account your personal circumstances. It is intended for use by you as a guide only, and not intended to be relied on for the purposes of making a decision in relation to a financial product. Should you apply for any Westpac product, we will make our own calculations and we will not necessarily take the results of your calculations using this Calculator into account. You should obtain professional financial advice before making any financial decision.  © Westpac Banking Corporation ABN 33 007 457 141 AFSL and Australian credit licence 233714. </a:t>
          </a:r>
        </a:p>
      </xdr:txBody>
    </xdr:sp>
    <xdr:clientData/>
  </xdr:oneCellAnchor>
  <xdr:oneCellAnchor>
    <xdr:from>
      <xdr:col>0</xdr:col>
      <xdr:colOff>510539</xdr:colOff>
      <xdr:row>11</xdr:row>
      <xdr:rowOff>99060</xdr:rowOff>
    </xdr:from>
    <xdr:ext cx="6081013" cy="534762"/>
    <xdr:sp macro="" textlink="">
      <xdr:nvSpPr>
        <xdr:cNvPr id="7" name="TextBox 6">
          <a:hlinkClick xmlns:r="http://schemas.openxmlformats.org/officeDocument/2006/relationships" r:id="rId1"/>
          <a:extLst>
            <a:ext uri="{FF2B5EF4-FFF2-40B4-BE49-F238E27FC236}">
              <a16:creationId xmlns="" xmlns:a16="http://schemas.microsoft.com/office/drawing/2014/main" id="{EA72E07A-DBF9-4F21-BC23-2B5918A575D4}"/>
            </a:ext>
          </a:extLst>
        </xdr:cNvPr>
        <xdr:cNvSpPr txBox="1"/>
      </xdr:nvSpPr>
      <xdr:spPr>
        <a:xfrm>
          <a:off x="510539" y="2560320"/>
          <a:ext cx="6081013" cy="53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rtl="0" eaLnBrk="1" latinLnBrk="0" hangingPunct="1"/>
          <a:r>
            <a:rPr lang="en-AU" sz="1000">
              <a:solidFill>
                <a:schemeClr val="dk1"/>
              </a:solidFill>
              <a:effectLst/>
              <a:latin typeface="+mn-lt"/>
              <a:ea typeface="+mn-ea"/>
              <a:cs typeface="+mn-cs"/>
            </a:rPr>
            <a:t>This simple to use calculator helps you identify yours; theirs and joint items to help you divide money, property and debt between you. This is a great tool to share with </a:t>
          </a:r>
          <a:r>
            <a:rPr lang="en-AU" sz="1000" u="sng">
              <a:solidFill>
                <a:srgbClr val="D5002B"/>
              </a:solidFill>
              <a:effectLst/>
              <a:latin typeface="+mn-lt"/>
              <a:ea typeface="+mn-ea"/>
              <a:cs typeface="+mn-cs"/>
            </a:rPr>
            <a:t>your professional team</a:t>
          </a:r>
          <a:r>
            <a:rPr lang="en-AU" sz="1000">
              <a:solidFill>
                <a:srgbClr val="D5002B"/>
              </a:solidFill>
              <a:effectLst/>
              <a:latin typeface="+mn-lt"/>
              <a:ea typeface="+mn-ea"/>
              <a:cs typeface="+mn-cs"/>
            </a:rPr>
            <a:t> </a:t>
          </a:r>
          <a:r>
            <a:rPr lang="en-AU" sz="1000">
              <a:solidFill>
                <a:schemeClr val="dk1"/>
              </a:solidFill>
              <a:effectLst/>
              <a:latin typeface="+mn-lt"/>
              <a:ea typeface="+mn-ea"/>
              <a:cs typeface="+mn-cs"/>
            </a:rPr>
            <a:t>when you’re ready to work through a settlement.</a:t>
          </a:r>
          <a:endParaRPr lang="en-AU" sz="1000"/>
        </a:p>
      </xdr:txBody>
    </xdr:sp>
    <xdr:clientData/>
  </xdr:oneCellAnchor>
  <xdr:twoCellAnchor>
    <xdr:from>
      <xdr:col>0</xdr:col>
      <xdr:colOff>502919</xdr:colOff>
      <xdr:row>14</xdr:row>
      <xdr:rowOff>144780</xdr:rowOff>
    </xdr:from>
    <xdr:to>
      <xdr:col>6</xdr:col>
      <xdr:colOff>15492</xdr:colOff>
      <xdr:row>16</xdr:row>
      <xdr:rowOff>7620</xdr:rowOff>
    </xdr:to>
    <xdr:sp macro="" textlink="">
      <xdr:nvSpPr>
        <xdr:cNvPr id="8" name="TextBox 7">
          <a:extLst>
            <a:ext uri="{FF2B5EF4-FFF2-40B4-BE49-F238E27FC236}">
              <a16:creationId xmlns="" xmlns:a16="http://schemas.microsoft.com/office/drawing/2014/main" id="{FE81344C-95D8-4187-A6F7-16883C4A98FB}"/>
            </a:ext>
          </a:extLst>
        </xdr:cNvPr>
        <xdr:cNvSpPr txBox="1"/>
      </xdr:nvSpPr>
      <xdr:spPr>
        <a:xfrm>
          <a:off x="502919" y="3177540"/>
          <a:ext cx="6081013"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Please enter your name and your ex-partner’s name below to start using the calculator.</a:t>
          </a:r>
          <a:endParaRPr lang="en-AU" sz="1000">
            <a:effectLst/>
          </a:endParaRPr>
        </a:p>
        <a:p>
          <a:endParaRPr lang="en-AU" sz="1100"/>
        </a:p>
      </xdr:txBody>
    </xdr:sp>
    <xdr:clientData/>
  </xdr:twoCellAnchor>
  <xdr:twoCellAnchor>
    <xdr:from>
      <xdr:col>0</xdr:col>
      <xdr:colOff>525780</xdr:colOff>
      <xdr:row>7</xdr:row>
      <xdr:rowOff>143510</xdr:rowOff>
    </xdr:from>
    <xdr:to>
      <xdr:col>6</xdr:col>
      <xdr:colOff>53340</xdr:colOff>
      <xdr:row>11</xdr:row>
      <xdr:rowOff>99060</xdr:rowOff>
    </xdr:to>
    <xdr:sp macro="" textlink="">
      <xdr:nvSpPr>
        <xdr:cNvPr id="9" name="TextBox 8">
          <a:hlinkClick xmlns:r="http://schemas.openxmlformats.org/officeDocument/2006/relationships" r:id="rId2"/>
        </xdr:cNvPr>
        <xdr:cNvSpPr txBox="1"/>
      </xdr:nvSpPr>
      <xdr:spPr>
        <a:xfrm>
          <a:off x="525780" y="1842770"/>
          <a:ext cx="6096000"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AU" sz="1000">
              <a:solidFill>
                <a:schemeClr val="dk1"/>
              </a:solidFill>
              <a:effectLst/>
              <a:latin typeface="+mn-lt"/>
              <a:ea typeface="+mn-ea"/>
              <a:cs typeface="+mn-cs"/>
            </a:rPr>
            <a:t>Leaving a partner can be complex. Help in a separation starts with guidance on how to safeguard your money, winding down joint finances and ultimately regaining your independence.</a:t>
          </a:r>
        </a:p>
        <a:p>
          <a:pPr algn="just"/>
          <a:r>
            <a:rPr lang="en-AU" sz="1000">
              <a:solidFill>
                <a:schemeClr val="dk1"/>
              </a:solidFill>
              <a:effectLst/>
              <a:latin typeface="+mn-lt"/>
              <a:ea typeface="+mn-ea"/>
              <a:cs typeface="+mn-cs"/>
            </a:rPr>
            <a:t>One of the </a:t>
          </a:r>
          <a:r>
            <a:rPr lang="en-AU" sz="1000" u="sng">
              <a:solidFill>
                <a:srgbClr val="D5002B"/>
              </a:solidFill>
              <a:effectLst/>
              <a:latin typeface="+mn-lt"/>
              <a:ea typeface="+mn-ea"/>
              <a:cs typeface="+mn-cs"/>
            </a:rPr>
            <a:t>5 key things to do first </a:t>
          </a:r>
          <a:r>
            <a:rPr lang="en-AU" sz="1000">
              <a:solidFill>
                <a:schemeClr val="dk1"/>
              </a:solidFill>
              <a:effectLst/>
              <a:latin typeface="+mn-lt"/>
              <a:ea typeface="+mn-ea"/>
              <a:cs typeface="+mn-cs"/>
            </a:rPr>
            <a:t>in a separation is to get informed about your finances which includes having a clear understanding of total assets and liabilities that you and your partner share.</a:t>
          </a:r>
        </a:p>
        <a:p>
          <a:pPr algn="just"/>
          <a:r>
            <a:rPr lang="en-AU" sz="1000">
              <a:solidFill>
                <a:schemeClr val="dk1"/>
              </a:solidFill>
              <a:effectLst/>
              <a:latin typeface="+mn-lt"/>
              <a:ea typeface="+mn-ea"/>
              <a:cs typeface="+mn-cs"/>
            </a:rPr>
            <a:t> </a:t>
          </a:r>
          <a:endParaRPr lang="en-AU" sz="1000">
            <a:latin typeface="+mn-lt"/>
          </a:endParaRPr>
        </a:p>
      </xdr:txBody>
    </xdr:sp>
    <xdr:clientData/>
  </xdr:twoCellAnchor>
  <xdr:twoCellAnchor editAs="oneCell">
    <xdr:from>
      <xdr:col>1</xdr:col>
      <xdr:colOff>15240</xdr:colOff>
      <xdr:row>2</xdr:row>
      <xdr:rowOff>10930</xdr:rowOff>
    </xdr:from>
    <xdr:to>
      <xdr:col>2</xdr:col>
      <xdr:colOff>624840</xdr:colOff>
      <xdr:row>3</xdr:row>
      <xdr:rowOff>190499</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1980" y="376690"/>
          <a:ext cx="1805940" cy="370069"/>
        </a:xfrm>
        <a:prstGeom prst="rect">
          <a:avLst/>
        </a:prstGeom>
      </xdr:spPr>
    </xdr:pic>
    <xdr:clientData/>
  </xdr:twoCellAnchor>
  <xdr:oneCellAnchor>
    <xdr:from>
      <xdr:col>4</xdr:col>
      <xdr:colOff>899160</xdr:colOff>
      <xdr:row>4</xdr:row>
      <xdr:rowOff>144780</xdr:rowOff>
    </xdr:from>
    <xdr:ext cx="184731" cy="254557"/>
    <xdr:sp macro="" textlink="">
      <xdr:nvSpPr>
        <xdr:cNvPr id="11" name="TextBox 10"/>
        <xdr:cNvSpPr txBox="1"/>
      </xdr:nvSpPr>
      <xdr:spPr>
        <a:xfrm>
          <a:off x="5074920" y="89154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9524</xdr:colOff>
      <xdr:row>20</xdr:row>
      <xdr:rowOff>17145</xdr:rowOff>
    </xdr:from>
    <xdr:to>
      <xdr:col>2</xdr:col>
      <xdr:colOff>37184</xdr:colOff>
      <xdr:row>21</xdr:row>
      <xdr:rowOff>182880</xdr:rowOff>
    </xdr:to>
    <xdr:sp macro="" textlink="">
      <xdr:nvSpPr>
        <xdr:cNvPr id="12" name="Rectangle: Rounded Corners 4">
          <a:hlinkClick xmlns:r="http://schemas.openxmlformats.org/officeDocument/2006/relationships" r:id="rId4"/>
          <a:extLst>
            <a:ext uri="{FF2B5EF4-FFF2-40B4-BE49-F238E27FC236}">
              <a16:creationId xmlns="" xmlns:a16="http://schemas.microsoft.com/office/drawing/2014/main" id="{00000000-0008-0000-0000-000005000000}"/>
            </a:ext>
          </a:extLst>
        </xdr:cNvPr>
        <xdr:cNvSpPr/>
      </xdr:nvSpPr>
      <xdr:spPr>
        <a:xfrm>
          <a:off x="596264" y="4192905"/>
          <a:ext cx="1224000"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Start</a:t>
          </a:r>
        </a:p>
      </xdr:txBody>
    </xdr:sp>
    <xdr:clientData/>
  </xdr:twoCellAnchor>
  <xdr:twoCellAnchor editAs="oneCell">
    <xdr:from>
      <xdr:col>0</xdr:col>
      <xdr:colOff>0</xdr:colOff>
      <xdr:row>23</xdr:row>
      <xdr:rowOff>101469</xdr:rowOff>
    </xdr:from>
    <xdr:to>
      <xdr:col>7</xdr:col>
      <xdr:colOff>8820</xdr:colOff>
      <xdr:row>23</xdr:row>
      <xdr:rowOff>177681</xdr:rowOff>
    </xdr:to>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4848729"/>
          <a:ext cx="7164000" cy="76212"/>
        </a:xfrm>
        <a:prstGeom prst="rect">
          <a:avLst/>
        </a:prstGeom>
      </xdr:spPr>
    </xdr:pic>
    <xdr:clientData/>
  </xdr:twoCellAnchor>
  <xdr:twoCellAnchor editAs="oneCell">
    <xdr:from>
      <xdr:col>0</xdr:col>
      <xdr:colOff>0</xdr:colOff>
      <xdr:row>0</xdr:row>
      <xdr:rowOff>25966</xdr:rowOff>
    </xdr:from>
    <xdr:to>
      <xdr:col>7</xdr:col>
      <xdr:colOff>8820</xdr:colOff>
      <xdr:row>0</xdr:row>
      <xdr:rowOff>102178</xdr:rowOff>
    </xdr:to>
    <xdr:pic>
      <xdr:nvPicPr>
        <xdr:cNvPr id="14" name="Picture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5966"/>
          <a:ext cx="7164000" cy="76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7</xdr:row>
      <xdr:rowOff>137161</xdr:rowOff>
    </xdr:from>
    <xdr:to>
      <xdr:col>6</xdr:col>
      <xdr:colOff>83820</xdr:colOff>
      <xdr:row>13</xdr:row>
      <xdr:rowOff>182880</xdr:rowOff>
    </xdr:to>
    <xdr:sp macro="" textlink="">
      <xdr:nvSpPr>
        <xdr:cNvPr id="3" name="TextBox 2">
          <a:hlinkClick xmlns:r="http://schemas.openxmlformats.org/officeDocument/2006/relationships" r:id="rId1"/>
          <a:extLst>
            <a:ext uri="{FF2B5EF4-FFF2-40B4-BE49-F238E27FC236}">
              <a16:creationId xmlns="" xmlns:a16="http://schemas.microsoft.com/office/drawing/2014/main" id="{00000000-0008-0000-0100-000003000000}"/>
            </a:ext>
          </a:extLst>
        </xdr:cNvPr>
        <xdr:cNvSpPr txBox="1"/>
      </xdr:nvSpPr>
      <xdr:spPr>
        <a:xfrm>
          <a:off x="495300" y="1851661"/>
          <a:ext cx="6118860" cy="1188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rgbClr val="D5002B"/>
              </a:solidFill>
              <a:effectLst/>
              <a:latin typeface="+mn-lt"/>
              <a:ea typeface="+mn-ea"/>
              <a:cs typeface="+mn-cs"/>
            </a:rPr>
            <a:t>Step 1: Calculate property.</a:t>
          </a:r>
          <a:r>
            <a:rPr lang="en-AU" sz="1100" b="1">
              <a:solidFill>
                <a:schemeClr val="dk1"/>
              </a:solidFill>
              <a:effectLst/>
              <a:latin typeface="+mn-lt"/>
              <a:ea typeface="+mn-ea"/>
              <a:cs typeface="+mn-cs"/>
            </a:rPr>
            <a:t/>
          </a:r>
          <a:br>
            <a:rPr lang="en-AU" sz="1100" b="1">
              <a:solidFill>
                <a:schemeClr val="dk1"/>
              </a:solidFill>
              <a:effectLst/>
              <a:latin typeface="+mn-lt"/>
              <a:ea typeface="+mn-ea"/>
              <a:cs typeface="+mn-cs"/>
            </a:rPr>
          </a:br>
          <a:endParaRPr lang="en-AU" sz="1100">
            <a:solidFill>
              <a:schemeClr val="dk1"/>
            </a:solidFill>
            <a:effectLst/>
            <a:latin typeface="+mn-lt"/>
            <a:ea typeface="+mn-ea"/>
            <a:cs typeface="+mn-cs"/>
          </a:endParaRPr>
        </a:p>
        <a:p>
          <a:pPr algn="just">
            <a:spcBef>
              <a:spcPts val="0"/>
            </a:spcBef>
          </a:pPr>
          <a:r>
            <a:rPr lang="en-AU" sz="1000">
              <a:solidFill>
                <a:schemeClr val="dk1"/>
              </a:solidFill>
              <a:effectLst/>
              <a:latin typeface="+mn-lt"/>
              <a:ea typeface="+mn-ea"/>
              <a:cs typeface="+mn-cs"/>
            </a:rPr>
            <a:t>The professionals that may be able to help with </a:t>
          </a:r>
          <a:r>
            <a:rPr lang="en-AU" sz="1000" u="none">
              <a:solidFill>
                <a:srgbClr val="D5002B"/>
              </a:solidFill>
              <a:effectLst/>
              <a:latin typeface="+mn-lt"/>
              <a:ea typeface="+mn-ea"/>
              <a:cs typeface="+mn-cs"/>
            </a:rPr>
            <a:t>property decision making</a:t>
          </a:r>
          <a:r>
            <a:rPr lang="en-AU" sz="1000" u="none" baseline="0">
              <a:solidFill>
                <a:srgbClr val="D5002B"/>
              </a:solidFill>
              <a:effectLst/>
              <a:latin typeface="+mn-lt"/>
              <a:ea typeface="+mn-ea"/>
              <a:cs typeface="+mn-cs"/>
            </a:rPr>
            <a:t> </a:t>
          </a:r>
          <a:r>
            <a:rPr lang="en-AU" sz="1000">
              <a:solidFill>
                <a:schemeClr val="dk1"/>
              </a:solidFill>
              <a:effectLst/>
              <a:latin typeface="+mn-lt"/>
              <a:ea typeface="+mn-ea"/>
              <a:cs typeface="+mn-cs"/>
            </a:rPr>
            <a:t>and strategy are your Home Finance Manager, your real estate agent, and your family lawyer. Your Home Finance Manager will be</a:t>
          </a:r>
          <a:r>
            <a:rPr lang="en-AU" sz="1000" baseline="0">
              <a:solidFill>
                <a:schemeClr val="dk1"/>
              </a:solidFill>
              <a:effectLst/>
              <a:latin typeface="+mn-lt"/>
              <a:ea typeface="+mn-ea"/>
              <a:cs typeface="+mn-cs"/>
            </a:rPr>
            <a:t> </a:t>
          </a:r>
          <a:r>
            <a:rPr lang="en-AU" sz="1000">
              <a:solidFill>
                <a:schemeClr val="dk1"/>
              </a:solidFill>
              <a:effectLst/>
              <a:latin typeface="+mn-lt"/>
              <a:ea typeface="+mn-ea"/>
              <a:cs typeface="+mn-cs"/>
            </a:rPr>
            <a:t>able to help with loan details; the real estate agent could help with a market appraisal of the property value; and your lawyer will want to explore your financial position as well as the assets and liabilities in the union/marriage before making any recommendations regarding a settlement.</a:t>
          </a:r>
        </a:p>
      </xdr:txBody>
    </xdr:sp>
    <xdr:clientData/>
  </xdr:twoCellAnchor>
  <xdr:twoCellAnchor editAs="oneCell">
    <xdr:from>
      <xdr:col>1</xdr:col>
      <xdr:colOff>15240</xdr:colOff>
      <xdr:row>2</xdr:row>
      <xdr:rowOff>15240</xdr:rowOff>
    </xdr:from>
    <xdr:to>
      <xdr:col>2</xdr:col>
      <xdr:colOff>335280</xdr:colOff>
      <xdr:row>4</xdr:row>
      <xdr:rowOff>4309</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1980" y="396240"/>
          <a:ext cx="1805940" cy="370069"/>
        </a:xfrm>
        <a:prstGeom prst="rect">
          <a:avLst/>
        </a:prstGeom>
      </xdr:spPr>
    </xdr:pic>
    <xdr:clientData/>
  </xdr:twoCellAnchor>
  <xdr:twoCellAnchor>
    <xdr:from>
      <xdr:col>1</xdr:col>
      <xdr:colOff>0</xdr:colOff>
      <xdr:row>35</xdr:row>
      <xdr:rowOff>0</xdr:rowOff>
    </xdr:from>
    <xdr:to>
      <xdr:col>1</xdr:col>
      <xdr:colOff>1224000</xdr:colOff>
      <xdr:row>36</xdr:row>
      <xdr:rowOff>165735</xdr:rowOff>
    </xdr:to>
    <xdr:sp macro="" textlink="">
      <xdr:nvSpPr>
        <xdr:cNvPr id="8" name="Rectangle: Rounded Corners 4">
          <a:hlinkClick xmlns:r="http://schemas.openxmlformats.org/officeDocument/2006/relationships" r:id="rId3"/>
          <a:extLst>
            <a:ext uri="{FF2B5EF4-FFF2-40B4-BE49-F238E27FC236}">
              <a16:creationId xmlns="" xmlns:a16="http://schemas.microsoft.com/office/drawing/2014/main" id="{00000000-0008-0000-0000-000005000000}"/>
            </a:ext>
          </a:extLst>
        </xdr:cNvPr>
        <xdr:cNvSpPr/>
      </xdr:nvSpPr>
      <xdr:spPr>
        <a:xfrm>
          <a:off x="586740" y="8709660"/>
          <a:ext cx="1224000"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38</xdr:row>
      <xdr:rowOff>93833</xdr:rowOff>
    </xdr:from>
    <xdr:to>
      <xdr:col>7</xdr:col>
      <xdr:colOff>10920</xdr:colOff>
      <xdr:row>39</xdr:row>
      <xdr:rowOff>2022</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8872073"/>
          <a:ext cx="7128000" cy="75829"/>
        </a:xfrm>
        <a:prstGeom prst="rect">
          <a:avLst/>
        </a:prstGeom>
      </xdr:spPr>
    </xdr:pic>
    <xdr:clientData/>
  </xdr:twoCellAnchor>
  <xdr:twoCellAnchor editAs="oneCell">
    <xdr:from>
      <xdr:col>0</xdr:col>
      <xdr:colOff>7620</xdr:colOff>
      <xdr:row>0</xdr:row>
      <xdr:rowOff>18330</xdr:rowOff>
    </xdr:from>
    <xdr:to>
      <xdr:col>7</xdr:col>
      <xdr:colOff>18540</xdr:colOff>
      <xdr:row>0</xdr:row>
      <xdr:rowOff>94159</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 y="18330"/>
          <a:ext cx="7128000" cy="75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497206</xdr:colOff>
      <xdr:row>7</xdr:row>
      <xdr:rowOff>125729</xdr:rowOff>
    </xdr:from>
    <xdr:to>
      <xdr:col>8</xdr:col>
      <xdr:colOff>99060</xdr:colOff>
      <xdr:row>13</xdr:row>
      <xdr:rowOff>0</xdr:rowOff>
    </xdr:to>
    <xdr:sp macro="" textlink="">
      <xdr:nvSpPr>
        <xdr:cNvPr id="3" name="TextBox 2">
          <a:extLst>
            <a:ext uri="{FF2B5EF4-FFF2-40B4-BE49-F238E27FC236}">
              <a16:creationId xmlns="" xmlns:a16="http://schemas.microsoft.com/office/drawing/2014/main" id="{00000000-0008-0000-0200-000003000000}"/>
            </a:ext>
          </a:extLst>
        </xdr:cNvPr>
        <xdr:cNvSpPr txBox="1"/>
      </xdr:nvSpPr>
      <xdr:spPr>
        <a:xfrm>
          <a:off x="497206" y="1840229"/>
          <a:ext cx="6170294" cy="1017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AU" sz="1050" b="1">
              <a:solidFill>
                <a:srgbClr val="D5002B"/>
              </a:solidFill>
              <a:effectLst/>
              <a:latin typeface="+mn-lt"/>
              <a:ea typeface="+mn-ea"/>
              <a:cs typeface="+mn-cs"/>
            </a:rPr>
            <a:t>Step 2: Other assets.</a:t>
          </a:r>
        </a:p>
        <a:p>
          <a:pPr rtl="0" eaLnBrk="1" latinLnBrk="0" hangingPunct="1"/>
          <a:endParaRPr lang="en-AU" sz="1000">
            <a:effectLst/>
          </a:endParaRPr>
        </a:p>
        <a:p>
          <a:pPr algn="just" rtl="0" eaLnBrk="1" latinLnBrk="0" hangingPunct="1"/>
          <a:r>
            <a:rPr lang="en-AU" sz="1000">
              <a:solidFill>
                <a:schemeClr val="dk1"/>
              </a:solidFill>
              <a:effectLst/>
              <a:latin typeface="+mn-lt"/>
              <a:ea typeface="+mn-ea"/>
              <a:cs typeface="+mn-cs"/>
            </a:rPr>
            <a:t>List all the other things you own and their approximate value. Be consistent when applying values using either replacement value or fire-sale value. The items and values shown here will populate the Current Consolidated Position sheet.</a:t>
          </a:r>
          <a:endParaRPr lang="en-AU" sz="1000">
            <a:effectLst/>
          </a:endParaRPr>
        </a:p>
      </xdr:txBody>
    </xdr:sp>
    <xdr:clientData/>
  </xdr:twoCellAnchor>
  <xdr:twoCellAnchor editAs="oneCell">
    <xdr:from>
      <xdr:col>2</xdr:col>
      <xdr:colOff>30480</xdr:colOff>
      <xdr:row>2</xdr:row>
      <xdr:rowOff>7620</xdr:rowOff>
    </xdr:from>
    <xdr:to>
      <xdr:col>3</xdr:col>
      <xdr:colOff>640080</xdr:colOff>
      <xdr:row>3</xdr:row>
      <xdr:rowOff>187189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220" y="388620"/>
          <a:ext cx="1805940" cy="370069"/>
        </a:xfrm>
        <a:prstGeom prst="rect">
          <a:avLst/>
        </a:prstGeom>
      </xdr:spPr>
    </xdr:pic>
    <xdr:clientData/>
  </xdr:twoCellAnchor>
  <xdr:twoCellAnchor>
    <xdr:from>
      <xdr:col>2</xdr:col>
      <xdr:colOff>1</xdr:colOff>
      <xdr:row>97</xdr:row>
      <xdr:rowOff>30480</xdr:rowOff>
    </xdr:from>
    <xdr:to>
      <xdr:col>2</xdr:col>
      <xdr:colOff>1181101</xdr:colOff>
      <xdr:row>98</xdr:row>
      <xdr:rowOff>180975</xdr:rowOff>
    </xdr:to>
    <xdr:sp macro="" textlink="">
      <xdr:nvSpPr>
        <xdr:cNvPr id="7" name="Rectangle: Rounded Corners 4">
          <a:hlinkClick xmlns:r="http://schemas.openxmlformats.org/officeDocument/2006/relationships" r:id="rId2"/>
          <a:extLst>
            <a:ext uri="{FF2B5EF4-FFF2-40B4-BE49-F238E27FC236}">
              <a16:creationId xmlns="" xmlns:a16="http://schemas.microsoft.com/office/drawing/2014/main" id="{00000000-0008-0000-0000-000005000000}"/>
            </a:ext>
          </a:extLst>
        </xdr:cNvPr>
        <xdr:cNvSpPr/>
      </xdr:nvSpPr>
      <xdr:spPr>
        <a:xfrm>
          <a:off x="586741" y="25199340"/>
          <a:ext cx="1181100" cy="34099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30480</xdr:colOff>
      <xdr:row>100</xdr:row>
      <xdr:rowOff>109120</xdr:rowOff>
    </xdr:from>
    <xdr:to>
      <xdr:col>8</xdr:col>
      <xdr:colOff>515160</xdr:colOff>
      <xdr:row>100</xdr:row>
      <xdr:rowOff>186098</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80" y="24485500"/>
          <a:ext cx="7236000" cy="76978"/>
        </a:xfrm>
        <a:prstGeom prst="rect">
          <a:avLst/>
        </a:prstGeom>
      </xdr:spPr>
    </xdr:pic>
    <xdr:clientData/>
  </xdr:twoCellAnchor>
  <xdr:twoCellAnchor editAs="oneCell">
    <xdr:from>
      <xdr:col>0</xdr:col>
      <xdr:colOff>15240</xdr:colOff>
      <xdr:row>0</xdr:row>
      <xdr:rowOff>18408</xdr:rowOff>
    </xdr:from>
    <xdr:to>
      <xdr:col>8</xdr:col>
      <xdr:colOff>571920</xdr:colOff>
      <xdr:row>0</xdr:row>
      <xdr:rowOff>96152</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 y="18408"/>
          <a:ext cx="7308000" cy="777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510540</xdr:colOff>
      <xdr:row>8</xdr:row>
      <xdr:rowOff>13707</xdr:rowOff>
    </xdr:from>
    <xdr:to>
      <xdr:col>6</xdr:col>
      <xdr:colOff>38100</xdr:colOff>
      <xdr:row>11</xdr:row>
      <xdr:rowOff>139193</xdr:rowOff>
    </xdr:to>
    <xdr:sp macro="" textlink="">
      <xdr:nvSpPr>
        <xdr:cNvPr id="3" name="TextBox 5">
          <a:extLst>
            <a:ext uri="{FF2B5EF4-FFF2-40B4-BE49-F238E27FC236}">
              <a16:creationId xmlns="" xmlns:a16="http://schemas.microsoft.com/office/drawing/2014/main" id="{00000000-0008-0000-0300-000003000000}"/>
            </a:ext>
          </a:extLst>
        </xdr:cNvPr>
        <xdr:cNvSpPr txBox="1"/>
      </xdr:nvSpPr>
      <xdr:spPr>
        <a:xfrm>
          <a:off x="510540" y="1918707"/>
          <a:ext cx="6057900" cy="696986"/>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3: Other money owed.</a:t>
          </a:r>
        </a:p>
        <a:p>
          <a:endParaRPr lang="en-AU" sz="1000" b="1"/>
        </a:p>
        <a:p>
          <a:r>
            <a:rPr lang="en-AU" sz="1000"/>
            <a:t>List all the other money that is owed and the amount. The items shown here will populate the Current</a:t>
          </a:r>
          <a:r>
            <a:rPr lang="en-AU" sz="1000" baseline="0"/>
            <a:t> C</a:t>
          </a:r>
          <a:r>
            <a:rPr lang="en-AU" sz="1000"/>
            <a:t>onsolidated Position sheet.</a:t>
          </a:r>
        </a:p>
      </xdr:txBody>
    </xdr:sp>
    <xdr:clientData/>
  </xdr:twoCellAnchor>
  <xdr:twoCellAnchor editAs="oneCell">
    <xdr:from>
      <xdr:col>1</xdr:col>
      <xdr:colOff>22860</xdr:colOff>
      <xdr:row>2</xdr:row>
      <xdr:rowOff>7620</xdr:rowOff>
    </xdr:from>
    <xdr:to>
      <xdr:col>2</xdr:col>
      <xdr:colOff>342900</xdr:colOff>
      <xdr:row>3</xdr:row>
      <xdr:rowOff>187189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88620"/>
          <a:ext cx="1805940" cy="370069"/>
        </a:xfrm>
        <a:prstGeom prst="rect">
          <a:avLst/>
        </a:prstGeom>
      </xdr:spPr>
    </xdr:pic>
    <xdr:clientData/>
  </xdr:twoCellAnchor>
  <xdr:twoCellAnchor>
    <xdr:from>
      <xdr:col>0</xdr:col>
      <xdr:colOff>556260</xdr:colOff>
      <xdr:row>26</xdr:row>
      <xdr:rowOff>22860</xdr:rowOff>
    </xdr:from>
    <xdr:to>
      <xdr:col>1</xdr:col>
      <xdr:colOff>1193520</xdr:colOff>
      <xdr:row>27</xdr:row>
      <xdr:rowOff>173355</xdr:rowOff>
    </xdr:to>
    <xdr:sp macro="" textlink="">
      <xdr:nvSpPr>
        <xdr:cNvPr id="7" name="Rectangle: Rounded Corners 4">
          <a:hlinkClick xmlns:r="http://schemas.openxmlformats.org/officeDocument/2006/relationships" r:id="rId2"/>
          <a:extLst>
            <a:ext uri="{FF2B5EF4-FFF2-40B4-BE49-F238E27FC236}">
              <a16:creationId xmlns="" xmlns:a16="http://schemas.microsoft.com/office/drawing/2014/main" id="{00000000-0008-0000-0000-000005000000}"/>
            </a:ext>
          </a:extLst>
        </xdr:cNvPr>
        <xdr:cNvSpPr/>
      </xdr:nvSpPr>
      <xdr:spPr>
        <a:xfrm>
          <a:off x="556260" y="5920740"/>
          <a:ext cx="1224000" cy="34099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29</xdr:row>
      <xdr:rowOff>131933</xdr:rowOff>
    </xdr:from>
    <xdr:to>
      <xdr:col>7</xdr:col>
      <xdr:colOff>10920</xdr:colOff>
      <xdr:row>30</xdr:row>
      <xdr:rowOff>32502</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570833"/>
          <a:ext cx="7128000" cy="75829"/>
        </a:xfrm>
        <a:prstGeom prst="rect">
          <a:avLst/>
        </a:prstGeom>
      </xdr:spPr>
    </xdr:pic>
    <xdr:clientData/>
  </xdr:twoCellAnchor>
  <xdr:twoCellAnchor editAs="oneCell">
    <xdr:from>
      <xdr:col>0</xdr:col>
      <xdr:colOff>0</xdr:colOff>
      <xdr:row>0</xdr:row>
      <xdr:rowOff>25950</xdr:rowOff>
    </xdr:from>
    <xdr:to>
      <xdr:col>7</xdr:col>
      <xdr:colOff>10920</xdr:colOff>
      <xdr:row>0</xdr:row>
      <xdr:rowOff>101779</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5950"/>
          <a:ext cx="7128000" cy="75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502921</xdr:colOff>
      <xdr:row>7</xdr:row>
      <xdr:rowOff>129148</xdr:rowOff>
    </xdr:from>
    <xdr:to>
      <xdr:col>6</xdr:col>
      <xdr:colOff>30481</xdr:colOff>
      <xdr:row>9</xdr:row>
      <xdr:rowOff>135434</xdr:rowOff>
    </xdr:to>
    <xdr:sp macro="" textlink="">
      <xdr:nvSpPr>
        <xdr:cNvPr id="2" name="TextBox 4">
          <a:extLst>
            <a:ext uri="{FF2B5EF4-FFF2-40B4-BE49-F238E27FC236}">
              <a16:creationId xmlns="" xmlns:a16="http://schemas.microsoft.com/office/drawing/2014/main" id="{00000000-0008-0000-0400-000002000000}"/>
            </a:ext>
          </a:extLst>
        </xdr:cNvPr>
        <xdr:cNvSpPr txBox="1"/>
      </xdr:nvSpPr>
      <xdr:spPr>
        <a:xfrm>
          <a:off x="502921" y="1843648"/>
          <a:ext cx="6096000" cy="387286"/>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AU" sz="1000"/>
            <a:t>On this page we have consolidated the information provided on previous worksheets to provide an overall view of your financial position.</a:t>
          </a:r>
        </a:p>
      </xdr:txBody>
    </xdr:sp>
    <xdr:clientData/>
  </xdr:twoCellAnchor>
  <xdr:twoCellAnchor editAs="oneCell">
    <xdr:from>
      <xdr:col>1</xdr:col>
      <xdr:colOff>22860</xdr:colOff>
      <xdr:row>2</xdr:row>
      <xdr:rowOff>15240</xdr:rowOff>
    </xdr:from>
    <xdr:to>
      <xdr:col>2</xdr:col>
      <xdr:colOff>632460</xdr:colOff>
      <xdr:row>4</xdr:row>
      <xdr:rowOff>4309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396240"/>
          <a:ext cx="1805940" cy="370069"/>
        </a:xfrm>
        <a:prstGeom prst="rect">
          <a:avLst/>
        </a:prstGeom>
      </xdr:spPr>
    </xdr:pic>
    <xdr:clientData/>
  </xdr:twoCellAnchor>
  <xdr:twoCellAnchor>
    <xdr:from>
      <xdr:col>0</xdr:col>
      <xdr:colOff>571500</xdr:colOff>
      <xdr:row>18</xdr:row>
      <xdr:rowOff>7620</xdr:rowOff>
    </xdr:from>
    <xdr:to>
      <xdr:col>2</xdr:col>
      <xdr:colOff>12420</xdr:colOff>
      <xdr:row>19</xdr:row>
      <xdr:rowOff>158115</xdr:rowOff>
    </xdr:to>
    <xdr:sp macro="" textlink="">
      <xdr:nvSpPr>
        <xdr:cNvPr id="7" name="Rectangle: Rounded Corners 4">
          <a:hlinkClick xmlns:r="http://schemas.openxmlformats.org/officeDocument/2006/relationships" r:id="rId2"/>
          <a:extLst>
            <a:ext uri="{FF2B5EF4-FFF2-40B4-BE49-F238E27FC236}">
              <a16:creationId xmlns="" xmlns:a16="http://schemas.microsoft.com/office/drawing/2014/main" id="{00000000-0008-0000-0000-000005000000}"/>
            </a:ext>
          </a:extLst>
        </xdr:cNvPr>
        <xdr:cNvSpPr/>
      </xdr:nvSpPr>
      <xdr:spPr>
        <a:xfrm>
          <a:off x="571500" y="4122420"/>
          <a:ext cx="1224000" cy="34099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15240</xdr:colOff>
      <xdr:row>21</xdr:row>
      <xdr:rowOff>86213</xdr:rowOff>
    </xdr:from>
    <xdr:to>
      <xdr:col>6</xdr:col>
      <xdr:colOff>574800</xdr:colOff>
      <xdr:row>21</xdr:row>
      <xdr:rowOff>162042</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240" y="4772513"/>
          <a:ext cx="7128000" cy="75829"/>
        </a:xfrm>
        <a:prstGeom prst="rect">
          <a:avLst/>
        </a:prstGeom>
      </xdr:spPr>
    </xdr:pic>
    <xdr:clientData/>
  </xdr:twoCellAnchor>
  <xdr:twoCellAnchor editAs="oneCell">
    <xdr:from>
      <xdr:col>0</xdr:col>
      <xdr:colOff>30480</xdr:colOff>
      <xdr:row>0</xdr:row>
      <xdr:rowOff>10710</xdr:rowOff>
    </xdr:from>
    <xdr:to>
      <xdr:col>7</xdr:col>
      <xdr:colOff>3300</xdr:colOff>
      <xdr:row>0</xdr:row>
      <xdr:rowOff>86539</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480" y="10710"/>
          <a:ext cx="7128000" cy="758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567021</xdr:colOff>
      <xdr:row>7</xdr:row>
      <xdr:rowOff>129912</xdr:rowOff>
    </xdr:from>
    <xdr:to>
      <xdr:col>8</xdr:col>
      <xdr:colOff>71720</xdr:colOff>
      <xdr:row>11</xdr:row>
      <xdr:rowOff>79645</xdr:rowOff>
    </xdr:to>
    <xdr:sp macro="" textlink="">
      <xdr:nvSpPr>
        <xdr:cNvPr id="2" name="TextBox 5">
          <a:extLst>
            <a:ext uri="{FF2B5EF4-FFF2-40B4-BE49-F238E27FC236}">
              <a16:creationId xmlns="" xmlns:a16="http://schemas.microsoft.com/office/drawing/2014/main" id="{00000000-0008-0000-0500-000002000000}"/>
            </a:ext>
          </a:extLst>
        </xdr:cNvPr>
        <xdr:cNvSpPr txBox="1"/>
      </xdr:nvSpPr>
      <xdr:spPr>
        <a:xfrm>
          <a:off x="567021" y="1833206"/>
          <a:ext cx="8621805" cy="702768"/>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AU" sz="1100" b="1">
              <a:solidFill>
                <a:srgbClr val="D5002B"/>
              </a:solidFill>
            </a:rPr>
            <a:t>Step 4: Redistribution of jointly owned assets and money owed.</a:t>
          </a:r>
          <a:br>
            <a:rPr lang="en-AU" sz="1100" b="1">
              <a:solidFill>
                <a:srgbClr val="D5002B"/>
              </a:solidFill>
            </a:rPr>
          </a:br>
          <a:endParaRPr lang="en-AU" sz="1100" b="1">
            <a:solidFill>
              <a:srgbClr val="D5002B"/>
            </a:solidFill>
          </a:endParaRPr>
        </a:p>
        <a:p>
          <a:pPr algn="just"/>
          <a:r>
            <a:rPr lang="en-AU" sz="1000"/>
            <a:t>Columns 1 and 2 have prefilled from the 'Other assets' tab. Complete the 'Where to' from the dropdown list and complete the percentage that will be allocated to you. The value and the allocation to your ex-partner will auto-complete</a:t>
          </a:r>
          <a:r>
            <a:rPr lang="en-AU" sz="1000" baseline="0"/>
            <a:t> based on the percentage you enter in your column.</a:t>
          </a:r>
          <a:endParaRPr lang="en-AU" sz="1000"/>
        </a:p>
      </xdr:txBody>
    </xdr:sp>
    <xdr:clientData/>
  </xdr:twoCellAnchor>
  <xdr:twoCellAnchor editAs="oneCell">
    <xdr:from>
      <xdr:col>1</xdr:col>
      <xdr:colOff>130440</xdr:colOff>
      <xdr:row>2</xdr:row>
      <xdr:rowOff>0</xdr:rowOff>
    </xdr:from>
    <xdr:to>
      <xdr:col>2</xdr:col>
      <xdr:colOff>557160</xdr:colOff>
      <xdr:row>3</xdr:row>
      <xdr:rowOff>179569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146" y="376518"/>
          <a:ext cx="1807285" cy="367827"/>
        </a:xfrm>
        <a:prstGeom prst="rect">
          <a:avLst/>
        </a:prstGeom>
      </xdr:spPr>
    </xdr:pic>
    <xdr:clientData/>
  </xdr:twoCellAnchor>
  <xdr:twoCellAnchor>
    <xdr:from>
      <xdr:col>1</xdr:col>
      <xdr:colOff>15238</xdr:colOff>
      <xdr:row>108</xdr:row>
      <xdr:rowOff>182880</xdr:rowOff>
    </xdr:from>
    <xdr:to>
      <xdr:col>1</xdr:col>
      <xdr:colOff>1239238</xdr:colOff>
      <xdr:row>110</xdr:row>
      <xdr:rowOff>173355</xdr:rowOff>
    </xdr:to>
    <xdr:sp macro="" textlink="">
      <xdr:nvSpPr>
        <xdr:cNvPr id="7" name="Rectangle: Rounded Corners 4">
          <a:hlinkClick xmlns:r="http://schemas.openxmlformats.org/officeDocument/2006/relationships" r:id="rId2"/>
          <a:extLst>
            <a:ext uri="{FF2B5EF4-FFF2-40B4-BE49-F238E27FC236}">
              <a16:creationId xmlns="" xmlns:a16="http://schemas.microsoft.com/office/drawing/2014/main" id="{00000000-0008-0000-0000-000005000000}"/>
            </a:ext>
          </a:extLst>
        </xdr:cNvPr>
        <xdr:cNvSpPr/>
      </xdr:nvSpPr>
      <xdr:spPr>
        <a:xfrm>
          <a:off x="601978" y="28064460"/>
          <a:ext cx="1224000" cy="37147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1</xdr:colOff>
      <xdr:row>112</xdr:row>
      <xdr:rowOff>79673</xdr:rowOff>
    </xdr:from>
    <xdr:to>
      <xdr:col>8</xdr:col>
      <xdr:colOff>504001</xdr:colOff>
      <xdr:row>112</xdr:row>
      <xdr:rowOff>182311</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 y="27717413"/>
          <a:ext cx="9648000" cy="102638"/>
        </a:xfrm>
        <a:prstGeom prst="rect">
          <a:avLst/>
        </a:prstGeom>
      </xdr:spPr>
    </xdr:pic>
    <xdr:clientData/>
  </xdr:twoCellAnchor>
  <xdr:twoCellAnchor editAs="oneCell">
    <xdr:from>
      <xdr:col>0</xdr:col>
      <xdr:colOff>0</xdr:colOff>
      <xdr:row>0</xdr:row>
      <xdr:rowOff>18744</xdr:rowOff>
    </xdr:from>
    <xdr:to>
      <xdr:col>8</xdr:col>
      <xdr:colOff>576000</xdr:colOff>
      <xdr:row>0</xdr:row>
      <xdr:rowOff>122148</xdr:rowOff>
    </xdr:to>
    <xdr:pic>
      <xdr:nvPicPr>
        <xdr:cNvPr id="10" name="Picture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8744"/>
          <a:ext cx="9720000" cy="1034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510541</xdr:colOff>
      <xdr:row>7</xdr:row>
      <xdr:rowOff>129148</xdr:rowOff>
    </xdr:from>
    <xdr:to>
      <xdr:col>6</xdr:col>
      <xdr:colOff>83820</xdr:colOff>
      <xdr:row>9</xdr:row>
      <xdr:rowOff>135434</xdr:rowOff>
    </xdr:to>
    <xdr:sp macro="" textlink="">
      <xdr:nvSpPr>
        <xdr:cNvPr id="2" name="TextBox 4">
          <a:extLst>
            <a:ext uri="{FF2B5EF4-FFF2-40B4-BE49-F238E27FC236}">
              <a16:creationId xmlns="" xmlns:a16="http://schemas.microsoft.com/office/drawing/2014/main" id="{4A37DEBA-F7D4-44EC-A1C4-3011098D4C22}"/>
            </a:ext>
          </a:extLst>
        </xdr:cNvPr>
        <xdr:cNvSpPr txBox="1"/>
      </xdr:nvSpPr>
      <xdr:spPr>
        <a:xfrm>
          <a:off x="510541" y="1843648"/>
          <a:ext cx="6141719" cy="387286"/>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n-AU" sz="1000"/>
            <a:t>On this page we have consolidated the information provided on previous worksheets to provide an overall view of your current financial position and the proposed redistributed position.</a:t>
          </a:r>
        </a:p>
      </xdr:txBody>
    </xdr:sp>
    <xdr:clientData/>
  </xdr:twoCellAnchor>
  <xdr:twoCellAnchor editAs="oneCell">
    <xdr:from>
      <xdr:col>1</xdr:col>
      <xdr:colOff>0</xdr:colOff>
      <xdr:row>2</xdr:row>
      <xdr:rowOff>7620</xdr:rowOff>
    </xdr:from>
    <xdr:to>
      <xdr:col>2</xdr:col>
      <xdr:colOff>609600</xdr:colOff>
      <xdr:row>3</xdr:row>
      <xdr:rowOff>187189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740" y="388620"/>
          <a:ext cx="1805940" cy="370069"/>
        </a:xfrm>
        <a:prstGeom prst="rect">
          <a:avLst/>
        </a:prstGeom>
      </xdr:spPr>
    </xdr:pic>
    <xdr:clientData/>
  </xdr:twoCellAnchor>
  <xdr:twoCellAnchor>
    <xdr:from>
      <xdr:col>0</xdr:col>
      <xdr:colOff>579119</xdr:colOff>
      <xdr:row>28</xdr:row>
      <xdr:rowOff>0</xdr:rowOff>
    </xdr:from>
    <xdr:to>
      <xdr:col>2</xdr:col>
      <xdr:colOff>20039</xdr:colOff>
      <xdr:row>29</xdr:row>
      <xdr:rowOff>165735</xdr:rowOff>
    </xdr:to>
    <xdr:sp macro="" textlink="">
      <xdr:nvSpPr>
        <xdr:cNvPr id="7" name="Rectangle: Rounded Corners 4">
          <a:hlinkClick xmlns:r="http://schemas.openxmlformats.org/officeDocument/2006/relationships" r:id="rId2"/>
          <a:extLst>
            <a:ext uri="{FF2B5EF4-FFF2-40B4-BE49-F238E27FC236}">
              <a16:creationId xmlns="" xmlns:a16="http://schemas.microsoft.com/office/drawing/2014/main" id="{00000000-0008-0000-0000-000005000000}"/>
            </a:ext>
          </a:extLst>
        </xdr:cNvPr>
        <xdr:cNvSpPr/>
      </xdr:nvSpPr>
      <xdr:spPr>
        <a:xfrm>
          <a:off x="579119" y="6629400"/>
          <a:ext cx="1224000" cy="356235"/>
        </a:xfrm>
        <a:prstGeom prst="roundRect">
          <a:avLst>
            <a:gd name="adj" fmla="val 30749"/>
          </a:avLst>
        </a:prstGeom>
        <a:solidFill>
          <a:srgbClr val="D500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200" b="1">
              <a:solidFill>
                <a:schemeClr val="bg1"/>
              </a:solidFill>
            </a:rPr>
            <a:t>Next</a:t>
          </a:r>
        </a:p>
      </xdr:txBody>
    </xdr:sp>
    <xdr:clientData/>
  </xdr:twoCellAnchor>
  <xdr:twoCellAnchor editAs="oneCell">
    <xdr:from>
      <xdr:col>0</xdr:col>
      <xdr:colOff>0</xdr:colOff>
      <xdr:row>31</xdr:row>
      <xdr:rowOff>124313</xdr:rowOff>
    </xdr:from>
    <xdr:to>
      <xdr:col>6</xdr:col>
      <xdr:colOff>559560</xdr:colOff>
      <xdr:row>32</xdr:row>
      <xdr:rowOff>9642</xdr:rowOff>
    </xdr:to>
    <xdr:pic>
      <xdr:nvPicPr>
        <xdr:cNvPr id="8" name="Pictur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325213"/>
          <a:ext cx="7128000" cy="75829"/>
        </a:xfrm>
        <a:prstGeom prst="rect">
          <a:avLst/>
        </a:prstGeom>
      </xdr:spPr>
    </xdr:pic>
    <xdr:clientData/>
  </xdr:twoCellAnchor>
  <xdr:twoCellAnchor editAs="oneCell">
    <xdr:from>
      <xdr:col>0</xdr:col>
      <xdr:colOff>22860</xdr:colOff>
      <xdr:row>0</xdr:row>
      <xdr:rowOff>33570</xdr:rowOff>
    </xdr:from>
    <xdr:to>
      <xdr:col>6</xdr:col>
      <xdr:colOff>582420</xdr:colOff>
      <xdr:row>0</xdr:row>
      <xdr:rowOff>109399</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60" y="33570"/>
          <a:ext cx="7128000" cy="758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518160</xdr:colOff>
      <xdr:row>7</xdr:row>
      <xdr:rowOff>121920</xdr:rowOff>
    </xdr:from>
    <xdr:to>
      <xdr:col>6</xdr:col>
      <xdr:colOff>76200</xdr:colOff>
      <xdr:row>13</xdr:row>
      <xdr:rowOff>105720</xdr:rowOff>
    </xdr:to>
    <xdr:sp macro="" textlink="">
      <xdr:nvSpPr>
        <xdr:cNvPr id="19" name="Rectangle 18">
          <a:extLst>
            <a:ext uri="{FF2B5EF4-FFF2-40B4-BE49-F238E27FC236}">
              <a16:creationId xmlns="" xmlns:a16="http://schemas.microsoft.com/office/drawing/2014/main" id="{00000000-0008-0000-0600-000003000000}"/>
            </a:ext>
          </a:extLst>
        </xdr:cNvPr>
        <xdr:cNvSpPr>
          <a:spLocks noChangeArrowheads="1"/>
        </xdr:cNvSpPr>
      </xdr:nvSpPr>
      <xdr:spPr bwMode="auto">
        <a:xfrm>
          <a:off x="518160" y="1836420"/>
          <a:ext cx="6141720" cy="1126800"/>
        </a:xfrm>
        <a:prstGeom prst="rect">
          <a:avLst/>
        </a:prstGeom>
        <a:solidFill>
          <a:schemeClr val="bg1"/>
        </a:solid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none" strike="noStrike" cap="none" normalizeH="0" baseline="0">
              <a:ln>
                <a:noFill/>
              </a:ln>
              <a:solidFill>
                <a:schemeClr val="tx1"/>
              </a:solidFill>
              <a:effectLst/>
              <a:ea typeface="Calibri" pitchFamily="34" charset="0"/>
              <a:cs typeface="Times New Roman" pitchFamily="18" charset="0"/>
            </a:rPr>
            <a:t>Westpac is here to help you </a:t>
          </a:r>
          <a:r>
            <a:rPr kumimoji="0" lang="en-AU" altLang="en-US" sz="1000" b="0" i="0" u="none" strike="noStrike" kern="0" cap="none" spc="0" normalizeH="0" baseline="0" noProof="0">
              <a:ln>
                <a:noFill/>
              </a:ln>
              <a:solidFill>
                <a:srgbClr val="3C3C3C"/>
              </a:solidFill>
              <a:effectLst/>
              <a:uLnTx/>
              <a:uFillTx/>
              <a:latin typeface="+mn-lt"/>
              <a:ea typeface="Calibri" pitchFamily="34" charset="0"/>
              <a:cs typeface="Times New Roman" pitchFamily="18" charset="0"/>
            </a:rPr>
            <a:t>rebuild your financial independence</a:t>
          </a:r>
          <a:r>
            <a:rPr kumimoji="0" lang="en-AU" altLang="en-US" sz="1000" b="0" i="0" u="none" strike="noStrike" cap="none" normalizeH="0" baseline="0">
              <a:ln>
                <a:noFill/>
              </a:ln>
              <a:solidFill>
                <a:schemeClr val="tx1"/>
              </a:solidFill>
              <a:effectLst/>
              <a:ea typeface="Calibri" pitchFamily="34" charset="0"/>
              <a:cs typeface="Times New Roman" pitchFamily="18" charset="0"/>
            </a:rPr>
            <a:t> and get through this difficult time. Information on how we can help can be found on our </a:t>
          </a:r>
          <a:r>
            <a:rPr kumimoji="0" lang="en-AU" altLang="en-US" sz="1000" b="0" i="0" u="none" strike="noStrike" cap="none" normalizeH="0" baseline="0">
              <a:ln>
                <a:noFill/>
              </a:ln>
              <a:solidFill>
                <a:schemeClr val="bg1"/>
              </a:solidFill>
              <a:effectLst/>
              <a:ea typeface="Calibri" pitchFamily="34" charset="0"/>
              <a:cs typeface="Times New Roman" pitchFamily="18" charset="0"/>
            </a:rPr>
            <a:t>website </a:t>
          </a:r>
          <a:r>
            <a:rPr kumimoji="0" lang="en-AU" altLang="en-US" sz="1000" b="0" i="0" u="none" strike="noStrike" cap="none" normalizeH="0" baseline="0">
              <a:ln>
                <a:noFill/>
              </a:ln>
              <a:solidFill>
                <a:schemeClr val="tx1"/>
              </a:solidFill>
              <a:effectLst/>
              <a:ea typeface="Calibri" pitchFamily="34" charset="0"/>
              <a:cs typeface="Times New Roman" pitchFamily="18" charset="0"/>
            </a:rPr>
            <a:t>or you can visit your local branch for a confidential conversation with our banking experts.</a:t>
          </a:r>
          <a:endParaRPr kumimoji="0" lang="en-AU" altLang="en-US" sz="1000" b="0" i="0" u="none" strike="noStrike" cap="none" normalizeH="0" baseline="0">
            <a:ln>
              <a:noFill/>
            </a:ln>
            <a:solidFill>
              <a:schemeClr val="tx1"/>
            </a:solidFill>
            <a:effectLst/>
            <a:cs typeface="Arial" pitchFamily="34" charset="0"/>
          </a:endParaRPr>
        </a:p>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none" strike="noStrike" cap="none" normalizeH="0" baseline="0">
              <a:ln>
                <a:noFill/>
              </a:ln>
              <a:solidFill>
                <a:schemeClr val="tx1"/>
              </a:solidFill>
              <a:effectLst/>
              <a:ea typeface="Calibri" pitchFamily="34" charset="0"/>
              <a:cs typeface="Times New Roman" pitchFamily="18" charset="0"/>
            </a:rPr>
            <a:t>Westpac also has a number of resources to support you including the </a:t>
          </a:r>
          <a:r>
            <a:rPr kumimoji="0" lang="en-AU" altLang="en-US" sz="1000" b="0" i="0" u="none" strike="noStrike" cap="none" normalizeH="0" baseline="0">
              <a:ln>
                <a:noFill/>
              </a:ln>
              <a:solidFill>
                <a:schemeClr val="bg1"/>
              </a:solidFill>
              <a:effectLst/>
              <a:ea typeface="Calibri" pitchFamily="34" charset="0"/>
              <a:cs typeface="Times New Roman" pitchFamily="18" charset="0"/>
            </a:rPr>
            <a:t>Separation Support guide</a:t>
          </a:r>
          <a:r>
            <a:rPr kumimoji="0" lang="en-AU" altLang="en-US" sz="1000" b="0" i="0" u="none" strike="noStrike" cap="none" normalizeH="0" baseline="0">
              <a:ln>
                <a:noFill/>
              </a:ln>
              <a:solidFill>
                <a:schemeClr val="tx1"/>
              </a:solidFill>
              <a:effectLst/>
              <a:ea typeface="Calibri" pitchFamily="34" charset="0"/>
              <a:cs typeface="Times New Roman" pitchFamily="18" charset="0"/>
            </a:rPr>
            <a:t>, </a:t>
          </a:r>
          <a:r>
            <a:rPr kumimoji="0" lang="en-AU" altLang="en-US" sz="1000" b="0" i="0" u="none" strike="noStrike" cap="none" normalizeH="0" baseline="0">
              <a:ln>
                <a:noFill/>
              </a:ln>
              <a:solidFill>
                <a:schemeClr val="bg1"/>
              </a:solidFill>
              <a:effectLst/>
              <a:ea typeface="Calibri" pitchFamily="34" charset="0"/>
              <a:cs typeface="Times New Roman" pitchFamily="18" charset="0"/>
            </a:rPr>
            <a:t>checklist</a:t>
          </a:r>
          <a:r>
            <a:rPr kumimoji="0" lang="en-AU" altLang="en-US" sz="1000" b="0" i="0" u="none" strike="noStrike" cap="none" normalizeH="0" baseline="0">
              <a:ln>
                <a:noFill/>
              </a:ln>
              <a:solidFill>
                <a:schemeClr val="tx1"/>
              </a:solidFill>
              <a:effectLst/>
              <a:ea typeface="Calibri" pitchFamily="34" charset="0"/>
              <a:cs typeface="Times New Roman" pitchFamily="18" charset="0"/>
            </a:rPr>
            <a:t> and </a:t>
          </a:r>
          <a:r>
            <a:rPr kumimoji="0" lang="en-AU" altLang="en-US" sz="1000" b="0" i="0" u="none" strike="noStrike" cap="none" normalizeH="0" baseline="0">
              <a:ln>
                <a:noFill/>
              </a:ln>
              <a:solidFill>
                <a:schemeClr val="bg1"/>
              </a:solidFill>
              <a:effectLst/>
              <a:ea typeface="Calibri" pitchFamily="34" charset="0"/>
              <a:cs typeface="Times New Roman" pitchFamily="18" charset="0"/>
            </a:rPr>
            <a:t>budget planner</a:t>
          </a:r>
          <a:r>
            <a:rPr kumimoji="0" lang="en-AU" altLang="en-US" sz="1000" b="0" i="0" u="none" strike="noStrike" cap="none" normalizeH="0" baseline="0">
              <a:ln>
                <a:noFill/>
              </a:ln>
              <a:solidFill>
                <a:schemeClr val="tx1"/>
              </a:solidFill>
              <a:effectLst/>
              <a:ea typeface="Calibri" pitchFamily="34" charset="0"/>
              <a:cs typeface="Times New Roman" pitchFamily="18" charset="0"/>
            </a:rPr>
            <a:t>.</a:t>
          </a:r>
          <a:endParaRPr kumimoji="0" lang="en-AU" altLang="en-US" sz="1000" b="0" i="0" u="none" strike="noStrike" cap="none" normalizeH="0" baseline="0">
            <a:ln>
              <a:noFill/>
            </a:ln>
            <a:solidFill>
              <a:schemeClr val="tx1"/>
            </a:solidFill>
            <a:effectLst/>
            <a:cs typeface="Arial" pitchFamily="34" charset="0"/>
          </a:endParaRPr>
        </a:p>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none" strike="noStrike" cap="none" normalizeH="0" baseline="0">
              <a:ln>
                <a:noFill/>
              </a:ln>
              <a:solidFill>
                <a:schemeClr val="tx1"/>
              </a:solidFill>
              <a:effectLst/>
              <a:ea typeface="Calibri" pitchFamily="34" charset="0"/>
              <a:cs typeface="Times New Roman" pitchFamily="18" charset="0"/>
            </a:rPr>
            <a:t>When separating we advise you review and update the details of documents and accounts that relate to your future such as your will, superannuation and insurances.</a:t>
          </a:r>
          <a:endParaRPr kumimoji="0" lang="en-AU" altLang="en-US" sz="1000" b="0" i="0" u="none" strike="noStrike" cap="none" normalizeH="0" baseline="0">
            <a:ln>
              <a:noFill/>
            </a:ln>
            <a:solidFill>
              <a:schemeClr val="tx1"/>
            </a:solidFill>
            <a:effectLst/>
            <a:latin typeface="Arial" pitchFamily="34" charset="0"/>
            <a:cs typeface="Arial" pitchFamily="34" charset="0"/>
          </a:endParaRPr>
        </a:p>
      </xdr:txBody>
    </xdr:sp>
    <xdr:clientData/>
  </xdr:twoCellAnchor>
  <xdr:twoCellAnchor>
    <xdr:from>
      <xdr:col>3</xdr:col>
      <xdr:colOff>1097280</xdr:colOff>
      <xdr:row>8</xdr:row>
      <xdr:rowOff>76201</xdr:rowOff>
    </xdr:from>
    <xdr:to>
      <xdr:col>3</xdr:col>
      <xdr:colOff>1722120</xdr:colOff>
      <xdr:row>9</xdr:row>
      <xdr:rowOff>129541</xdr:rowOff>
    </xdr:to>
    <xdr:sp macro="" textlink="">
      <xdr:nvSpPr>
        <xdr:cNvPr id="20" name="Rectangle 19">
          <a:hlinkClick xmlns:r="http://schemas.openxmlformats.org/officeDocument/2006/relationships" r:id="rId1"/>
          <a:extLst>
            <a:ext uri="{FF2B5EF4-FFF2-40B4-BE49-F238E27FC236}">
              <a16:creationId xmlns="" xmlns:a16="http://schemas.microsoft.com/office/drawing/2014/main" id="{00000000-0008-0000-0600-000003000000}"/>
            </a:ext>
          </a:extLst>
        </xdr:cNvPr>
        <xdr:cNvSpPr>
          <a:spLocks noChangeArrowheads="1"/>
        </xdr:cNvSpPr>
      </xdr:nvSpPr>
      <xdr:spPr bwMode="auto">
        <a:xfrm>
          <a:off x="3710940" y="1981201"/>
          <a:ext cx="624840" cy="24384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200"/>
            </a:spcBef>
            <a:spcAft>
              <a:spcPct val="0"/>
            </a:spcAft>
            <a:buClrTx/>
            <a:buSzTx/>
            <a:buFontTx/>
            <a:buNone/>
            <a:tabLst/>
          </a:pPr>
          <a:r>
            <a:rPr kumimoji="0" lang="en-AU" altLang="en-US" sz="1000" b="0" i="0" u="sng" strike="noStrike" cap="none" normalizeH="0" baseline="0">
              <a:ln>
                <a:noFill/>
              </a:ln>
              <a:solidFill>
                <a:srgbClr val="FF0000"/>
              </a:solidFill>
              <a:effectLst/>
              <a:ea typeface="Calibri" pitchFamily="34" charset="0"/>
              <a:cs typeface="Times New Roman" pitchFamily="18" charset="0"/>
            </a:rPr>
            <a:t>website</a:t>
          </a:r>
          <a:endParaRPr kumimoji="0" lang="en-AU" altLang="en-US" sz="1000" b="0" i="0" u="sng" strike="noStrike" cap="none" normalizeH="0" baseline="0">
            <a:ln>
              <a:noFill/>
            </a:ln>
            <a:solidFill>
              <a:srgbClr val="FF0000"/>
            </a:solidFill>
            <a:effectLst/>
            <a:latin typeface="Arial" pitchFamily="34" charset="0"/>
            <a:cs typeface="Arial" pitchFamily="34" charset="0"/>
          </a:endParaRPr>
        </a:p>
      </xdr:txBody>
    </xdr:sp>
    <xdr:clientData/>
  </xdr:twoCellAnchor>
  <xdr:twoCellAnchor>
    <xdr:from>
      <xdr:col>3</xdr:col>
      <xdr:colOff>1866900</xdr:colOff>
      <xdr:row>9</xdr:row>
      <xdr:rowOff>175260</xdr:rowOff>
    </xdr:from>
    <xdr:to>
      <xdr:col>5</xdr:col>
      <xdr:colOff>1493520</xdr:colOff>
      <xdr:row>11</xdr:row>
      <xdr:rowOff>53340</xdr:rowOff>
    </xdr:to>
    <xdr:sp macro="" textlink="">
      <xdr:nvSpPr>
        <xdr:cNvPr id="21" name="Rectangle 20">
          <a:hlinkClick xmlns:r="http://schemas.openxmlformats.org/officeDocument/2006/relationships" r:id="rId2"/>
          <a:extLst>
            <a:ext uri="{FF2B5EF4-FFF2-40B4-BE49-F238E27FC236}">
              <a16:creationId xmlns="" xmlns:a16="http://schemas.microsoft.com/office/drawing/2014/main" id="{00000000-0008-0000-0600-000003000000}"/>
            </a:ext>
          </a:extLst>
        </xdr:cNvPr>
        <xdr:cNvSpPr>
          <a:spLocks noChangeArrowheads="1"/>
        </xdr:cNvSpPr>
      </xdr:nvSpPr>
      <xdr:spPr bwMode="auto">
        <a:xfrm>
          <a:off x="4480560" y="2270760"/>
          <a:ext cx="1638300" cy="259080"/>
        </a:xfrm>
        <a:prstGeom prst="rect">
          <a:avLst/>
        </a:prstGeom>
        <a:no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sng" strike="noStrike" cap="none" normalizeH="0" baseline="0">
              <a:ln>
                <a:noFill/>
              </a:ln>
              <a:solidFill>
                <a:srgbClr val="FF0000"/>
              </a:solidFill>
              <a:effectLst/>
              <a:ea typeface="Calibri" pitchFamily="34" charset="0"/>
              <a:cs typeface="Times New Roman" pitchFamily="18" charset="0"/>
            </a:rPr>
            <a:t>Separation Support guide</a:t>
          </a:r>
          <a:endParaRPr kumimoji="0" lang="en-AU" altLang="en-US" sz="1000" b="0" i="0" u="sng" strike="noStrike" cap="none" normalizeH="0" baseline="0">
            <a:ln>
              <a:noFill/>
            </a:ln>
            <a:solidFill>
              <a:srgbClr val="FF0000"/>
            </a:solidFill>
            <a:effectLst/>
            <a:latin typeface="Arial" pitchFamily="34" charset="0"/>
            <a:cs typeface="Arial" pitchFamily="34" charset="0"/>
          </a:endParaRPr>
        </a:p>
      </xdr:txBody>
    </xdr:sp>
    <xdr:clientData/>
  </xdr:twoCellAnchor>
  <xdr:twoCellAnchor>
    <xdr:from>
      <xdr:col>5</xdr:col>
      <xdr:colOff>1371600</xdr:colOff>
      <xdr:row>9</xdr:row>
      <xdr:rowOff>175260</xdr:rowOff>
    </xdr:from>
    <xdr:to>
      <xdr:col>6</xdr:col>
      <xdr:colOff>152400</xdr:colOff>
      <xdr:row>11</xdr:row>
      <xdr:rowOff>53340</xdr:rowOff>
    </xdr:to>
    <xdr:sp macro="" textlink="">
      <xdr:nvSpPr>
        <xdr:cNvPr id="22" name="Rectangle 21">
          <a:hlinkClick xmlns:r="http://schemas.openxmlformats.org/officeDocument/2006/relationships" r:id="rId3"/>
          <a:extLst>
            <a:ext uri="{FF2B5EF4-FFF2-40B4-BE49-F238E27FC236}">
              <a16:creationId xmlns="" xmlns:a16="http://schemas.microsoft.com/office/drawing/2014/main" id="{00000000-0008-0000-0600-000003000000}"/>
            </a:ext>
          </a:extLst>
        </xdr:cNvPr>
        <xdr:cNvSpPr>
          <a:spLocks noChangeArrowheads="1"/>
        </xdr:cNvSpPr>
      </xdr:nvSpPr>
      <xdr:spPr bwMode="auto">
        <a:xfrm>
          <a:off x="5996940" y="2270760"/>
          <a:ext cx="739140" cy="259080"/>
        </a:xfrm>
        <a:prstGeom prst="rect">
          <a:avLst/>
        </a:prstGeom>
        <a:no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sng" strike="noStrike" cap="none" normalizeH="0" baseline="0">
              <a:ln>
                <a:noFill/>
              </a:ln>
              <a:solidFill>
                <a:srgbClr val="FF0000"/>
              </a:solidFill>
              <a:effectLst/>
              <a:ea typeface="Calibri" pitchFamily="34" charset="0"/>
              <a:cs typeface="Times New Roman" pitchFamily="18" charset="0"/>
            </a:rPr>
            <a:t>checklist</a:t>
          </a:r>
          <a:endParaRPr kumimoji="0" lang="en-AU" altLang="en-US" sz="1000" b="0" i="0" u="sng" strike="noStrike" cap="none" normalizeH="0" baseline="0">
            <a:ln>
              <a:noFill/>
            </a:ln>
            <a:solidFill>
              <a:srgbClr val="FF0000"/>
            </a:solidFill>
            <a:effectLst/>
            <a:latin typeface="Arial" pitchFamily="34" charset="0"/>
            <a:cs typeface="Arial" pitchFamily="34" charset="0"/>
          </a:endParaRPr>
        </a:p>
      </xdr:txBody>
    </xdr:sp>
    <xdr:clientData/>
  </xdr:twoCellAnchor>
  <xdr:twoCellAnchor>
    <xdr:from>
      <xdr:col>1</xdr:col>
      <xdr:colOff>182880</xdr:colOff>
      <xdr:row>10</xdr:row>
      <xdr:rowOff>129540</xdr:rowOff>
    </xdr:from>
    <xdr:to>
      <xdr:col>1</xdr:col>
      <xdr:colOff>1280160</xdr:colOff>
      <xdr:row>12</xdr:row>
      <xdr:rowOff>7620</xdr:rowOff>
    </xdr:to>
    <xdr:sp macro="" textlink="">
      <xdr:nvSpPr>
        <xdr:cNvPr id="23" name="Rectangle 22">
          <a:hlinkClick xmlns:r="http://schemas.openxmlformats.org/officeDocument/2006/relationships" r:id="rId4"/>
          <a:extLst>
            <a:ext uri="{FF2B5EF4-FFF2-40B4-BE49-F238E27FC236}">
              <a16:creationId xmlns="" xmlns:a16="http://schemas.microsoft.com/office/drawing/2014/main" id="{00000000-0008-0000-0600-000003000000}"/>
            </a:ext>
          </a:extLst>
        </xdr:cNvPr>
        <xdr:cNvSpPr>
          <a:spLocks noChangeArrowheads="1"/>
        </xdr:cNvSpPr>
      </xdr:nvSpPr>
      <xdr:spPr bwMode="auto">
        <a:xfrm>
          <a:off x="769620" y="2415540"/>
          <a:ext cx="1097280" cy="259080"/>
        </a:xfrm>
        <a:prstGeom prst="rect">
          <a:avLst/>
        </a:prstGeom>
        <a:no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000" b="0" i="0" u="sng" strike="noStrike" cap="none" normalizeH="0" baseline="0">
              <a:ln>
                <a:noFill/>
              </a:ln>
              <a:solidFill>
                <a:srgbClr val="FF0000"/>
              </a:solidFill>
              <a:effectLst/>
              <a:ea typeface="Calibri" pitchFamily="34" charset="0"/>
              <a:cs typeface="Times New Roman" pitchFamily="18" charset="0"/>
            </a:rPr>
            <a:t>budget planner</a:t>
          </a:r>
          <a:endParaRPr kumimoji="0" lang="en-AU" altLang="en-US" sz="1000" b="0" i="0" u="sng" strike="noStrike" cap="none" normalizeH="0" baseline="0">
            <a:ln>
              <a:noFill/>
            </a:ln>
            <a:solidFill>
              <a:srgbClr val="FF0000"/>
            </a:solidFill>
            <a:effectLst/>
            <a:latin typeface="Arial" pitchFamily="34" charset="0"/>
            <a:cs typeface="Arial" pitchFamily="34" charset="0"/>
          </a:endParaRPr>
        </a:p>
      </xdr:txBody>
    </xdr:sp>
    <xdr:clientData/>
  </xdr:twoCellAnchor>
  <xdr:twoCellAnchor editAs="oneCell">
    <xdr:from>
      <xdr:col>1</xdr:col>
      <xdr:colOff>22860</xdr:colOff>
      <xdr:row>2</xdr:row>
      <xdr:rowOff>15240</xdr:rowOff>
    </xdr:from>
    <xdr:to>
      <xdr:col>1</xdr:col>
      <xdr:colOff>1828800</xdr:colOff>
      <xdr:row>4</xdr:row>
      <xdr:rowOff>4309</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600" y="396240"/>
          <a:ext cx="1805940" cy="370069"/>
        </a:xfrm>
        <a:prstGeom prst="rect">
          <a:avLst/>
        </a:prstGeom>
      </xdr:spPr>
    </xdr:pic>
    <xdr:clientData/>
  </xdr:twoCellAnchor>
  <xdr:twoCellAnchor editAs="oneCell">
    <xdr:from>
      <xdr:col>0</xdr:col>
      <xdr:colOff>0</xdr:colOff>
      <xdr:row>26</xdr:row>
      <xdr:rowOff>109090</xdr:rowOff>
    </xdr:from>
    <xdr:to>
      <xdr:col>6</xdr:col>
      <xdr:colOff>580320</xdr:colOff>
      <xdr:row>26</xdr:row>
      <xdr:rowOff>185302</xdr:rowOff>
    </xdr:to>
    <xdr:pic>
      <xdr:nvPicPr>
        <xdr:cNvPr id="8" name="Picture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5443090"/>
          <a:ext cx="7164000" cy="76212"/>
        </a:xfrm>
        <a:prstGeom prst="rect">
          <a:avLst/>
        </a:prstGeom>
      </xdr:spPr>
    </xdr:pic>
    <xdr:clientData/>
  </xdr:twoCellAnchor>
  <xdr:twoCellAnchor editAs="oneCell">
    <xdr:from>
      <xdr:col>0</xdr:col>
      <xdr:colOff>7620</xdr:colOff>
      <xdr:row>0</xdr:row>
      <xdr:rowOff>10726</xdr:rowOff>
    </xdr:from>
    <xdr:to>
      <xdr:col>7</xdr:col>
      <xdr:colOff>1200</xdr:colOff>
      <xdr:row>0</xdr:row>
      <xdr:rowOff>86938</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 y="10726"/>
          <a:ext cx="7164000" cy="76212"/>
        </a:xfrm>
        <a:prstGeom prst="rect">
          <a:avLst/>
        </a:prstGeom>
      </xdr:spPr>
    </xdr:pic>
    <xdr:clientData/>
  </xdr:twoCellAnchor>
  <xdr:twoCellAnchor>
    <xdr:from>
      <xdr:col>3</xdr:col>
      <xdr:colOff>60960</xdr:colOff>
      <xdr:row>18</xdr:row>
      <xdr:rowOff>175260</xdr:rowOff>
    </xdr:from>
    <xdr:to>
      <xdr:col>3</xdr:col>
      <xdr:colOff>1112520</xdr:colOff>
      <xdr:row>20</xdr:row>
      <xdr:rowOff>53340</xdr:rowOff>
    </xdr:to>
    <xdr:sp macro="" textlink="">
      <xdr:nvSpPr>
        <xdr:cNvPr id="10" name="Rectangle 9">
          <a:hlinkClick xmlns:r="http://schemas.openxmlformats.org/officeDocument/2006/relationships" r:id="rId7"/>
          <a:extLst>
            <a:ext uri="{FF2B5EF4-FFF2-40B4-BE49-F238E27FC236}">
              <a16:creationId xmlns="" xmlns:a16="http://schemas.microsoft.com/office/drawing/2014/main" id="{00000000-0008-0000-0600-000003000000}"/>
            </a:ext>
          </a:extLst>
        </xdr:cNvPr>
        <xdr:cNvSpPr>
          <a:spLocks noChangeArrowheads="1"/>
        </xdr:cNvSpPr>
      </xdr:nvSpPr>
      <xdr:spPr bwMode="auto">
        <a:xfrm>
          <a:off x="2674620" y="3985260"/>
          <a:ext cx="1051560" cy="259080"/>
        </a:xfrm>
        <a:prstGeom prst="rect">
          <a:avLst/>
        </a:prstGeom>
        <a:noFill/>
        <a:ln>
          <a:noFill/>
        </a:ln>
        <a:effectLs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0" fontAlgn="base" latinLnBrk="0" hangingPunct="0">
            <a:lnSpc>
              <a:spcPct val="100000"/>
            </a:lnSpc>
            <a:spcBef>
              <a:spcPts val="0"/>
            </a:spcBef>
            <a:spcAft>
              <a:spcPct val="0"/>
            </a:spcAft>
            <a:buClrTx/>
            <a:buSzTx/>
            <a:buFontTx/>
            <a:buNone/>
            <a:tabLst/>
          </a:pPr>
          <a:r>
            <a:rPr kumimoji="0" lang="en-AU" altLang="en-US" sz="1100" b="0" i="0" u="sng" strike="noStrike" cap="none" normalizeH="0" baseline="0">
              <a:ln>
                <a:noFill/>
              </a:ln>
              <a:solidFill>
                <a:srgbClr val="FF0000"/>
              </a:solidFill>
              <a:effectLst/>
              <a:ea typeface="Calibri" pitchFamily="34" charset="0"/>
              <a:cs typeface="Times New Roman" pitchFamily="18" charset="0"/>
            </a:rPr>
            <a:t>Apply online</a:t>
          </a:r>
          <a:endParaRPr kumimoji="0" lang="en-AU" altLang="en-US" sz="1100" b="0" i="0" u="sng" strike="noStrike" cap="none" normalizeH="0" baseline="0">
            <a:ln>
              <a:noFill/>
            </a:ln>
            <a:solidFill>
              <a:srgbClr val="FF0000"/>
            </a:solidFill>
            <a:effectLst/>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WBC200">
      <a:dk1>
        <a:srgbClr val="3C3C3C"/>
      </a:dk1>
      <a:lt1>
        <a:sysClr val="window" lastClr="FFFFFF"/>
      </a:lt1>
      <a:dk2>
        <a:srgbClr val="E4E1DA"/>
      </a:dk2>
      <a:lt2>
        <a:srgbClr val="E4E1DA"/>
      </a:lt2>
      <a:accent1>
        <a:srgbClr val="E41B13"/>
      </a:accent1>
      <a:accent2>
        <a:srgbClr val="AF2616"/>
      </a:accent2>
      <a:accent3>
        <a:srgbClr val="C9210E"/>
      </a:accent3>
      <a:accent4>
        <a:srgbClr val="E7412B"/>
      </a:accent4>
      <a:accent5>
        <a:srgbClr val="D0D0CE"/>
      </a:accent5>
      <a:accent6>
        <a:srgbClr val="54314E"/>
      </a:accent6>
      <a:hlink>
        <a:srgbClr val="E41B13"/>
      </a:hlink>
      <a:folHlink>
        <a:srgbClr val="3C3C3C"/>
      </a:folHlink>
    </a:clrScheme>
    <a:fontScheme name="DI theme">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D5002B"/>
    <pageSetUpPr fitToPage="1"/>
  </sheetPr>
  <dimension ref="B2:I31"/>
  <sheetViews>
    <sheetView showGridLines="0" showRowColHeaders="0" tabSelected="1" zoomScaleNormal="100" zoomScaleSheetLayoutView="100" workbookViewId="0">
      <selection activeCell="C18" sqref="C18"/>
    </sheetView>
  </sheetViews>
  <sheetFormatPr defaultColWidth="9" defaultRowHeight="13.8" x14ac:dyDescent="0.25"/>
  <cols>
    <col min="1" max="1" width="7.69921875" style="1" customWidth="1"/>
    <col min="2" max="6" width="15.69921875" style="1" customWidth="1"/>
    <col min="7" max="7" width="7.69921875" style="1" customWidth="1"/>
    <col min="8" max="16384" width="9" style="1"/>
  </cols>
  <sheetData>
    <row r="2" spans="2:9" ht="15" customHeight="1" x14ac:dyDescent="0.25"/>
    <row r="3" spans="2:9" ht="15" customHeight="1" x14ac:dyDescent="0.25"/>
    <row r="4" spans="2:9" ht="15" customHeight="1" x14ac:dyDescent="0.25"/>
    <row r="5" spans="2:9" ht="15" customHeight="1" x14ac:dyDescent="0.25"/>
    <row r="6" spans="2:9" ht="15" customHeight="1" x14ac:dyDescent="0.25"/>
    <row r="7" spans="2:9" ht="45" customHeight="1" x14ac:dyDescent="0.9">
      <c r="B7" s="139" t="s">
        <v>140</v>
      </c>
      <c r="C7" s="139"/>
    </row>
    <row r="8" spans="2:9" ht="15" customHeight="1" x14ac:dyDescent="0.25">
      <c r="B8" s="10"/>
      <c r="C8" s="10"/>
      <c r="D8" s="10"/>
      <c r="E8" s="10"/>
      <c r="F8" s="10"/>
      <c r="I8" s="4"/>
    </row>
    <row r="9" spans="2:9" ht="15" customHeight="1" x14ac:dyDescent="0.25">
      <c r="B9" s="11"/>
      <c r="C9" s="11"/>
      <c r="D9" s="11"/>
      <c r="E9" s="11"/>
      <c r="F9" s="11"/>
    </row>
    <row r="10" spans="2:9" ht="15" customHeight="1" x14ac:dyDescent="0.25">
      <c r="B10" s="11"/>
      <c r="C10" s="11"/>
      <c r="D10" s="11"/>
      <c r="E10" s="11"/>
      <c r="F10" s="11"/>
    </row>
    <row r="11" spans="2:9" ht="15" customHeight="1" x14ac:dyDescent="0.25">
      <c r="B11" s="11"/>
      <c r="C11" s="11"/>
      <c r="D11" s="11"/>
      <c r="E11" s="11"/>
      <c r="F11" s="11"/>
    </row>
    <row r="12" spans="2:9" ht="15" customHeight="1" x14ac:dyDescent="0.25">
      <c r="B12" s="11"/>
      <c r="C12" s="11"/>
      <c r="D12" s="11"/>
      <c r="E12" s="11"/>
      <c r="F12" s="11"/>
    </row>
    <row r="13" spans="2:9" ht="15" customHeight="1" x14ac:dyDescent="0.25">
      <c r="B13" s="11"/>
      <c r="C13" s="11"/>
      <c r="D13" s="11"/>
      <c r="E13" s="11"/>
      <c r="F13" s="11"/>
    </row>
    <row r="14" spans="2:9" ht="15" customHeight="1" x14ac:dyDescent="0.25">
      <c r="B14" s="11"/>
      <c r="C14" s="11"/>
      <c r="D14" s="11"/>
      <c r="E14" s="11"/>
      <c r="F14" s="11"/>
    </row>
    <row r="15" spans="2:9" ht="15" customHeight="1" x14ac:dyDescent="0.25"/>
    <row r="16" spans="2:9" ht="15" customHeight="1" x14ac:dyDescent="0.25"/>
    <row r="17" spans="2:6" ht="15" customHeight="1" x14ac:dyDescent="0.25"/>
    <row r="18" spans="2:6" ht="15" customHeight="1" x14ac:dyDescent="0.25">
      <c r="B18" s="12" t="s">
        <v>0</v>
      </c>
      <c r="C18" s="112"/>
      <c r="D18" s="6"/>
      <c r="E18" s="12" t="s">
        <v>148</v>
      </c>
      <c r="F18" s="112"/>
    </row>
    <row r="19" spans="2:6" ht="15" customHeight="1" x14ac:dyDescent="0.25"/>
    <row r="20" spans="2:6" ht="15" customHeight="1" x14ac:dyDescent="0.25"/>
    <row r="21" spans="2:6" ht="15" customHeight="1" x14ac:dyDescent="0.25">
      <c r="C21" s="4"/>
    </row>
    <row r="22" spans="2:6" ht="15" customHeight="1" x14ac:dyDescent="0.25"/>
    <row r="23" spans="2:6" ht="15" customHeight="1" x14ac:dyDescent="0.25"/>
    <row r="24" spans="2:6" ht="15" customHeight="1" x14ac:dyDescent="0.25"/>
    <row r="25" spans="2:6" ht="15" customHeight="1" x14ac:dyDescent="0.25"/>
    <row r="26" spans="2:6" ht="15" customHeight="1" x14ac:dyDescent="0.25"/>
    <row r="27" spans="2:6" ht="15" customHeight="1" x14ac:dyDescent="0.25"/>
    <row r="28" spans="2:6" ht="15" customHeight="1" x14ac:dyDescent="0.25"/>
    <row r="29" spans="2:6" ht="15" customHeight="1" x14ac:dyDescent="0.25"/>
    <row r="30" spans="2:6" ht="15" customHeight="1" x14ac:dyDescent="0.25"/>
    <row r="31" spans="2:6" ht="15" customHeight="1" x14ac:dyDescent="0.25"/>
  </sheetData>
  <sheetProtection password="CCC0" sheet="1" objects="1" scenarios="1" selectLockedCells="1"/>
  <protectedRanges>
    <protectedRange sqref="C18" name="Range1"/>
    <protectedRange sqref="F18" name="Range2"/>
  </protectedRanges>
  <mergeCells count="1">
    <mergeCell ref="B7:C7"/>
  </mergeCells>
  <printOptions horizontalCentered="1"/>
  <pageMargins left="0.23622047244094491" right="0.23622047244094491" top="0.74803149606299213" bottom="0.74803149606299213" header="0.31496062992125984" footer="0.31496062992125984"/>
  <pageSetup paperSize="9" scale="88" orientation="portrait" r:id="rId1"/>
  <headerFooter>
    <oddFooter>&amp;L&amp;10Westpac Banking Corporation ABN 33 007 457 141&amp;R&amp;10&amp;A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5002B"/>
    <pageSetUpPr fitToPage="1"/>
  </sheetPr>
  <dimension ref="B1:G38"/>
  <sheetViews>
    <sheetView showGridLines="0" zoomScaleNormal="100" workbookViewId="0">
      <selection activeCell="C18" sqref="C18"/>
    </sheetView>
  </sheetViews>
  <sheetFormatPr defaultColWidth="9" defaultRowHeight="13.2" x14ac:dyDescent="0.25"/>
  <cols>
    <col min="1" max="1" width="7.69921875" style="13" customWidth="1"/>
    <col min="2" max="4" width="19.5" style="13" customWidth="1"/>
    <col min="5" max="5" width="19.5" style="93" customWidth="1"/>
    <col min="6" max="6" width="20.69921875" style="13" hidden="1" customWidth="1"/>
    <col min="7" max="7" width="7.69921875" style="13" customWidth="1"/>
    <col min="8" max="16384" width="9" style="13"/>
  </cols>
  <sheetData>
    <row r="1" spans="2:6" ht="15" customHeight="1" x14ac:dyDescent="0.25"/>
    <row r="2" spans="2:6" ht="15" customHeight="1" x14ac:dyDescent="0.25"/>
    <row r="3" spans="2:6" ht="15" customHeight="1" x14ac:dyDescent="0.25"/>
    <row r="4" spans="2:6" ht="15" customHeight="1" x14ac:dyDescent="0.25"/>
    <row r="5" spans="2:6" ht="15" customHeight="1" x14ac:dyDescent="0.25"/>
    <row r="6" spans="2:6" ht="15" customHeight="1" x14ac:dyDescent="0.25"/>
    <row r="7" spans="2:6" ht="45" customHeight="1" x14ac:dyDescent="0.9">
      <c r="B7" s="43" t="s">
        <v>96</v>
      </c>
    </row>
    <row r="8" spans="2:6" ht="15" customHeight="1" x14ac:dyDescent="0.25"/>
    <row r="9" spans="2:6" ht="15" customHeight="1" x14ac:dyDescent="0.25"/>
    <row r="10" spans="2:6" ht="15" customHeight="1" x14ac:dyDescent="0.25"/>
    <row r="11" spans="2:6" ht="15" customHeight="1" x14ac:dyDescent="0.25"/>
    <row r="12" spans="2:6" ht="15" customHeight="1" x14ac:dyDescent="0.25"/>
    <row r="13" spans="2:6" ht="15" customHeight="1" x14ac:dyDescent="0.25"/>
    <row r="14" spans="2:6" ht="15" customHeight="1" x14ac:dyDescent="0.25"/>
    <row r="15" spans="2:6" s="49" customFormat="1" ht="19.95" customHeight="1" x14ac:dyDescent="0.25">
      <c r="B15" s="26" t="s">
        <v>8</v>
      </c>
      <c r="C15" s="27"/>
      <c r="D15" s="27"/>
      <c r="E15" s="27"/>
      <c r="F15" s="27"/>
    </row>
    <row r="16" spans="2:6" s="49" customFormat="1" ht="19.95" customHeight="1" x14ac:dyDescent="0.25">
      <c r="B16" s="55" t="s">
        <v>144</v>
      </c>
      <c r="C16" s="143"/>
      <c r="D16" s="144"/>
      <c r="E16" s="145"/>
      <c r="F16" s="50"/>
    </row>
    <row r="17" spans="2:7" s="49" customFormat="1" ht="19.95" customHeight="1" x14ac:dyDescent="0.25">
      <c r="B17" s="55"/>
      <c r="C17" s="45">
        <f>Welcome!C18</f>
        <v>0</v>
      </c>
      <c r="D17" s="45">
        <f>Welcome!F18</f>
        <v>0</v>
      </c>
      <c r="E17" s="147" t="s">
        <v>11</v>
      </c>
      <c r="F17" s="148"/>
      <c r="G17" s="77"/>
    </row>
    <row r="18" spans="2:7" s="49" customFormat="1" ht="19.95" customHeight="1" x14ac:dyDescent="0.25">
      <c r="B18" s="55" t="s">
        <v>3</v>
      </c>
      <c r="C18" s="113"/>
      <c r="D18" s="114"/>
      <c r="E18" s="149"/>
      <c r="F18" s="150"/>
      <c r="G18" s="77"/>
    </row>
    <row r="19" spans="2:7" s="49" customFormat="1" ht="19.95" customHeight="1" x14ac:dyDescent="0.25">
      <c r="B19" s="55" t="s">
        <v>4</v>
      </c>
      <c r="C19" s="115"/>
      <c r="D19" s="115"/>
      <c r="E19" s="151"/>
      <c r="F19" s="152"/>
      <c r="G19" s="77"/>
    </row>
    <row r="20" spans="2:7" s="49" customFormat="1" ht="19.95" customHeight="1" x14ac:dyDescent="0.25">
      <c r="B20" s="55" t="s">
        <v>5</v>
      </c>
      <c r="C20" s="115"/>
      <c r="D20" s="115"/>
      <c r="E20" s="151"/>
      <c r="F20" s="152"/>
      <c r="G20" s="77"/>
    </row>
    <row r="21" spans="2:7" s="49" customFormat="1" ht="19.95" customHeight="1" x14ac:dyDescent="0.25">
      <c r="B21" s="55" t="s">
        <v>6</v>
      </c>
      <c r="C21" s="115"/>
      <c r="D21" s="115"/>
      <c r="E21" s="153"/>
      <c r="F21" s="154"/>
      <c r="G21" s="77"/>
    </row>
    <row r="22" spans="2:7" s="49" customFormat="1" ht="19.95" customHeight="1" thickBot="1" x14ac:dyDescent="0.3">
      <c r="B22" s="55" t="s">
        <v>7</v>
      </c>
      <c r="C22" s="51">
        <f>C18-SUM(C19:C21)</f>
        <v>0</v>
      </c>
      <c r="D22" s="51">
        <f t="shared" ref="D22" si="0">D18-SUM(D19:D21)</f>
        <v>0</v>
      </c>
      <c r="E22" s="146">
        <f>E18-SUM(E19:E21)</f>
        <v>0</v>
      </c>
      <c r="F22" s="146"/>
      <c r="G22" s="77"/>
    </row>
    <row r="23" spans="2:7" s="49" customFormat="1" ht="19.95" customHeight="1" x14ac:dyDescent="0.25"/>
    <row r="24" spans="2:7" s="49" customFormat="1" ht="19.95" customHeight="1" x14ac:dyDescent="0.25">
      <c r="B24" s="26" t="s">
        <v>9</v>
      </c>
      <c r="C24" s="27"/>
      <c r="D24" s="27"/>
      <c r="E24" s="27"/>
      <c r="F24" s="52"/>
    </row>
    <row r="25" spans="2:7" s="49" customFormat="1" ht="19.95" customHeight="1" x14ac:dyDescent="0.25">
      <c r="B25" s="55" t="s">
        <v>144</v>
      </c>
      <c r="C25" s="140"/>
      <c r="D25" s="141"/>
      <c r="E25" s="142"/>
      <c r="F25" s="52"/>
    </row>
    <row r="26" spans="2:7" s="49" customFormat="1" ht="19.95" customHeight="1" x14ac:dyDescent="0.25">
      <c r="B26" s="55"/>
      <c r="C26" s="45">
        <f>Welcome!C18</f>
        <v>0</v>
      </c>
      <c r="D26" s="45">
        <f>Welcome!F18</f>
        <v>0</v>
      </c>
      <c r="E26" s="94" t="s">
        <v>11</v>
      </c>
      <c r="F26" s="52"/>
    </row>
    <row r="27" spans="2:7" s="49" customFormat="1" ht="19.95" customHeight="1" x14ac:dyDescent="0.25">
      <c r="B27" s="55" t="s">
        <v>3</v>
      </c>
      <c r="C27" s="114"/>
      <c r="D27" s="114"/>
      <c r="E27" s="116"/>
      <c r="F27" s="53"/>
    </row>
    <row r="28" spans="2:7" s="49" customFormat="1" ht="19.95" customHeight="1" x14ac:dyDescent="0.25">
      <c r="B28" s="55" t="s">
        <v>4</v>
      </c>
      <c r="C28" s="115"/>
      <c r="D28" s="115"/>
      <c r="E28" s="117"/>
      <c r="F28" s="53"/>
    </row>
    <row r="29" spans="2:7" s="49" customFormat="1" ht="19.95" customHeight="1" x14ac:dyDescent="0.25">
      <c r="B29" s="55" t="s">
        <v>5</v>
      </c>
      <c r="C29" s="115"/>
      <c r="D29" s="115"/>
      <c r="E29" s="117"/>
      <c r="F29" s="53"/>
    </row>
    <row r="30" spans="2:7" s="49" customFormat="1" ht="19.95" customHeight="1" x14ac:dyDescent="0.25">
      <c r="B30" s="55" t="s">
        <v>6</v>
      </c>
      <c r="C30" s="115"/>
      <c r="D30" s="115"/>
      <c r="E30" s="117"/>
      <c r="F30" s="53"/>
    </row>
    <row r="31" spans="2:7" s="49" customFormat="1" ht="19.95" customHeight="1" thickBot="1" x14ac:dyDescent="0.3">
      <c r="B31" s="55" t="s">
        <v>7</v>
      </c>
      <c r="C31" s="51">
        <f>C27-SUM(C28:C30)</f>
        <v>0</v>
      </c>
      <c r="D31" s="51">
        <f>D27-SUM(D28:D30)</f>
        <v>0</v>
      </c>
      <c r="E31" s="51">
        <f>E27-SUM(E28:E30)</f>
        <v>0</v>
      </c>
      <c r="F31" s="53"/>
    </row>
    <row r="32" spans="2:7" s="49" customFormat="1" ht="19.95" customHeight="1" x14ac:dyDescent="0.25"/>
    <row r="33" spans="2:5" s="49" customFormat="1" ht="19.95" customHeight="1" x14ac:dyDescent="0.25">
      <c r="B33" s="56" t="s">
        <v>80</v>
      </c>
      <c r="C33" s="66">
        <f>C22+C31</f>
        <v>0</v>
      </c>
      <c r="D33" s="66">
        <f>D22+D31</f>
        <v>0</v>
      </c>
      <c r="E33" s="66">
        <f>E22+E31</f>
        <v>0</v>
      </c>
    </row>
    <row r="34" spans="2:5" ht="15" customHeight="1" x14ac:dyDescent="0.25"/>
    <row r="35" spans="2:5" ht="15" customHeight="1" x14ac:dyDescent="0.25"/>
    <row r="36" spans="2:5" ht="15" customHeight="1" x14ac:dyDescent="0.25"/>
    <row r="37" spans="2:5" ht="15" customHeight="1" x14ac:dyDescent="0.25"/>
    <row r="38" spans="2:5" ht="15" customHeight="1" x14ac:dyDescent="0.25"/>
  </sheetData>
  <sheetProtection password="CCC0" sheet="1" objects="1" scenarios="1" selectLockedCells="1"/>
  <protectedRanges>
    <protectedRange sqref="C16" name="Range1"/>
    <protectedRange sqref="C18:F21" name="Range2"/>
    <protectedRange sqref="C25" name="Range3"/>
    <protectedRange sqref="C27:E30" name="Range4"/>
  </protectedRanges>
  <mergeCells count="8">
    <mergeCell ref="C25:E25"/>
    <mergeCell ref="C16:E16"/>
    <mergeCell ref="E22:F22"/>
    <mergeCell ref="E17:F17"/>
    <mergeCell ref="E18:F18"/>
    <mergeCell ref="E19:F19"/>
    <mergeCell ref="E20:F20"/>
    <mergeCell ref="E21:F21"/>
  </mergeCells>
  <dataValidations count="1">
    <dataValidation type="whole" allowBlank="1" showInputMessage="1" showErrorMessage="1" errorTitle="Error" error="Positive numbers only to be entered." sqref="A1:B1048576 F1:XFD1048576 C1:E15 D26:E1048576 D17:E24 C17:C24 C26:C1048576">
      <formula1>0</formula1>
      <formula2>100000000</formula2>
    </dataValidation>
  </dataValidations>
  <pageMargins left="0.25" right="0.25" top="0.75" bottom="0.75" header="0.3" footer="0.3"/>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J101"/>
  <sheetViews>
    <sheetView showGridLines="0" zoomScaleNormal="100" workbookViewId="0">
      <pane ySplit="14" topLeftCell="A15" activePane="bottomLeft" state="frozen"/>
      <selection pane="bottomLeft" activeCell="C16" sqref="C16"/>
    </sheetView>
  </sheetViews>
  <sheetFormatPr defaultRowHeight="13.8" x14ac:dyDescent="0.25"/>
  <cols>
    <col min="1" max="1" width="7.69921875" customWidth="1"/>
    <col min="2" max="2" width="1.296875" style="21" customWidth="1"/>
    <col min="3" max="7" width="15.69921875" customWidth="1"/>
    <col min="8" max="8" width="1.09765625" style="21" customWidth="1"/>
    <col min="9" max="9" width="7.69921875" customWidth="1"/>
    <col min="10" max="10" width="7.8984375" customWidth="1"/>
  </cols>
  <sheetData>
    <row r="1" spans="2:10" ht="15" customHeight="1" x14ac:dyDescent="0.25"/>
    <row r="2" spans="2:10" ht="15" customHeight="1" x14ac:dyDescent="0.25"/>
    <row r="3" spans="2:10" ht="15" customHeight="1" x14ac:dyDescent="0.25"/>
    <row r="4" spans="2:10" ht="15" customHeight="1" x14ac:dyDescent="0.25"/>
    <row r="5" spans="2:10" ht="15" customHeight="1" x14ac:dyDescent="0.25"/>
    <row r="6" spans="2:10" ht="15" customHeight="1" x14ac:dyDescent="0.25"/>
    <row r="7" spans="2:10" ht="45" customHeight="1" x14ac:dyDescent="0.9">
      <c r="C7" s="43" t="s">
        <v>97</v>
      </c>
    </row>
    <row r="8" spans="2:10" ht="15" customHeight="1" x14ac:dyDescent="0.95">
      <c r="C8" s="14"/>
    </row>
    <row r="9" spans="2:10" ht="15" customHeight="1" x14ac:dyDescent="0.95">
      <c r="C9" s="14"/>
    </row>
    <row r="10" spans="2:10" ht="15" customHeight="1" x14ac:dyDescent="0.25"/>
    <row r="11" spans="2:10" ht="15" customHeight="1" x14ac:dyDescent="0.25"/>
    <row r="12" spans="2:10" ht="15" customHeight="1" x14ac:dyDescent="0.25"/>
    <row r="13" spans="2:10" ht="15" customHeight="1" x14ac:dyDescent="0.25"/>
    <row r="14" spans="2:10" s="18" customFormat="1" ht="19.95" customHeight="1" x14ac:dyDescent="0.25">
      <c r="B14" s="82"/>
      <c r="C14" s="19" t="s">
        <v>10</v>
      </c>
      <c r="D14" s="35">
        <f>Welcome!$C$18</f>
        <v>0</v>
      </c>
      <c r="E14" s="35">
        <f>Welcome!$F$18</f>
        <v>0</v>
      </c>
      <c r="F14" s="35" t="s">
        <v>11</v>
      </c>
      <c r="G14" s="19" t="s">
        <v>126</v>
      </c>
      <c r="H14" s="19"/>
      <c r="I14" s="34"/>
      <c r="J14" s="34"/>
    </row>
    <row r="15" spans="2:10" s="18" customFormat="1" ht="19.95" customHeight="1" x14ac:dyDescent="0.25">
      <c r="B15" s="83"/>
      <c r="C15" s="26" t="s">
        <v>79</v>
      </c>
      <c r="D15" s="27"/>
      <c r="E15" s="46"/>
      <c r="F15" s="46"/>
      <c r="G15" s="91"/>
      <c r="H15" s="86"/>
      <c r="I15" s="25"/>
      <c r="J15" s="34"/>
    </row>
    <row r="16" spans="2:10" s="18" customFormat="1" ht="19.95" customHeight="1" x14ac:dyDescent="0.25">
      <c r="B16" s="83"/>
      <c r="C16" s="136" t="s">
        <v>146</v>
      </c>
      <c r="D16" s="118"/>
      <c r="E16" s="118"/>
      <c r="F16" s="79"/>
      <c r="G16" s="119"/>
      <c r="H16" s="85"/>
      <c r="I16" s="34"/>
      <c r="J16" s="34"/>
    </row>
    <row r="17" spans="2:10" s="18" customFormat="1" ht="19.95" customHeight="1" x14ac:dyDescent="0.25">
      <c r="B17" s="83"/>
      <c r="C17" s="135" t="s">
        <v>146</v>
      </c>
      <c r="D17" s="118"/>
      <c r="E17" s="118"/>
      <c r="F17" s="79"/>
      <c r="G17" s="120"/>
      <c r="H17" s="85"/>
      <c r="I17" s="34"/>
      <c r="J17" s="34"/>
    </row>
    <row r="18" spans="2:10" s="18" customFormat="1" ht="19.95" customHeight="1" x14ac:dyDescent="0.25">
      <c r="B18" s="83"/>
      <c r="C18" s="26" t="s">
        <v>141</v>
      </c>
      <c r="D18" s="27"/>
      <c r="E18" s="46"/>
      <c r="F18" s="46"/>
      <c r="G18" s="91"/>
      <c r="H18" s="86"/>
      <c r="I18" s="25"/>
      <c r="J18" s="34"/>
    </row>
    <row r="19" spans="2:10" s="18" customFormat="1" ht="19.95" customHeight="1" x14ac:dyDescent="0.25">
      <c r="B19" s="83"/>
      <c r="C19" s="55" t="s">
        <v>78</v>
      </c>
      <c r="D19" s="121"/>
      <c r="E19" s="121"/>
      <c r="F19" s="121"/>
      <c r="G19" s="122"/>
      <c r="H19" s="87"/>
      <c r="I19" s="34"/>
      <c r="J19" s="34"/>
    </row>
    <row r="20" spans="2:10" s="18" customFormat="1" ht="19.95" customHeight="1" x14ac:dyDescent="0.25">
      <c r="B20" s="83"/>
      <c r="C20" s="55" t="s">
        <v>74</v>
      </c>
      <c r="D20" s="121"/>
      <c r="E20" s="121"/>
      <c r="F20" s="121"/>
      <c r="G20" s="123"/>
      <c r="H20" s="87"/>
      <c r="I20" s="34"/>
      <c r="J20" s="34"/>
    </row>
    <row r="21" spans="2:10" s="18" customFormat="1" ht="19.95" customHeight="1" x14ac:dyDescent="0.25">
      <c r="B21" s="83"/>
      <c r="C21" s="55" t="s">
        <v>75</v>
      </c>
      <c r="D21" s="121"/>
      <c r="E21" s="121"/>
      <c r="F21" s="121"/>
      <c r="G21" s="123"/>
      <c r="H21" s="87"/>
      <c r="I21" s="34"/>
      <c r="J21" s="34"/>
    </row>
    <row r="22" spans="2:10" s="18" customFormat="1" ht="19.95" customHeight="1" x14ac:dyDescent="0.25">
      <c r="B22" s="83"/>
      <c r="C22" s="55" t="s">
        <v>76</v>
      </c>
      <c r="D22" s="121"/>
      <c r="E22" s="121"/>
      <c r="F22" s="121"/>
      <c r="G22" s="123"/>
      <c r="H22" s="87"/>
      <c r="I22" s="34"/>
      <c r="J22" s="34"/>
    </row>
    <row r="23" spans="2:10" s="18" customFormat="1" ht="19.95" customHeight="1" x14ac:dyDescent="0.25">
      <c r="B23" s="83"/>
      <c r="C23" s="55" t="s">
        <v>77</v>
      </c>
      <c r="D23" s="121"/>
      <c r="E23" s="121"/>
      <c r="F23" s="121"/>
      <c r="G23" s="123"/>
      <c r="H23" s="87"/>
      <c r="I23" s="34"/>
      <c r="J23" s="34"/>
    </row>
    <row r="24" spans="2:10" s="18" customFormat="1" ht="19.95" customHeight="1" x14ac:dyDescent="0.25">
      <c r="B24" s="83"/>
      <c r="C24" s="125" t="s">
        <v>39</v>
      </c>
      <c r="D24" s="121"/>
      <c r="E24" s="121"/>
      <c r="F24" s="121"/>
      <c r="G24" s="123"/>
      <c r="H24" s="87"/>
      <c r="I24" s="34"/>
      <c r="J24" s="34"/>
    </row>
    <row r="25" spans="2:10" s="18" customFormat="1" ht="19.95" customHeight="1" x14ac:dyDescent="0.25">
      <c r="B25" s="83"/>
      <c r="C25" s="125" t="s">
        <v>39</v>
      </c>
      <c r="D25" s="121"/>
      <c r="E25" s="121"/>
      <c r="F25" s="121"/>
      <c r="G25" s="124"/>
      <c r="H25" s="87"/>
      <c r="I25" s="34"/>
      <c r="J25" s="34"/>
    </row>
    <row r="26" spans="2:10" s="18" customFormat="1" ht="19.95" customHeight="1" x14ac:dyDescent="0.25">
      <c r="B26" s="83"/>
      <c r="C26" s="26" t="s">
        <v>69</v>
      </c>
      <c r="D26" s="27"/>
      <c r="E26" s="44"/>
      <c r="F26" s="44"/>
      <c r="G26" s="92"/>
      <c r="H26" s="84"/>
      <c r="I26" s="25"/>
      <c r="J26" s="34"/>
    </row>
    <row r="27" spans="2:10" s="18" customFormat="1" ht="19.95" customHeight="1" x14ac:dyDescent="0.25">
      <c r="B27" s="83"/>
      <c r="C27" s="55" t="s">
        <v>71</v>
      </c>
      <c r="D27" s="113"/>
      <c r="E27" s="113"/>
      <c r="F27" s="113"/>
      <c r="G27" s="126"/>
      <c r="H27" s="88"/>
      <c r="I27" s="25"/>
      <c r="J27" s="34"/>
    </row>
    <row r="28" spans="2:10" s="18" customFormat="1" ht="19.95" customHeight="1" x14ac:dyDescent="0.25">
      <c r="B28" s="83"/>
      <c r="C28" s="55" t="s">
        <v>72</v>
      </c>
      <c r="D28" s="113"/>
      <c r="E28" s="113"/>
      <c r="F28" s="113"/>
      <c r="G28" s="127"/>
      <c r="H28" s="88"/>
      <c r="I28" s="25"/>
      <c r="J28" s="34"/>
    </row>
    <row r="29" spans="2:10" s="18" customFormat="1" ht="19.95" customHeight="1" x14ac:dyDescent="0.25">
      <c r="B29" s="83"/>
      <c r="C29" s="55" t="s">
        <v>73</v>
      </c>
      <c r="D29" s="113"/>
      <c r="E29" s="113"/>
      <c r="F29" s="113"/>
      <c r="G29" s="127"/>
      <c r="H29" s="88"/>
      <c r="I29" s="25"/>
      <c r="J29" s="34"/>
    </row>
    <row r="30" spans="2:10" s="18" customFormat="1" ht="19.95" customHeight="1" x14ac:dyDescent="0.25">
      <c r="B30" s="83"/>
      <c r="C30" s="129" t="s">
        <v>115</v>
      </c>
      <c r="D30" s="113"/>
      <c r="E30" s="113"/>
      <c r="F30" s="113"/>
      <c r="G30" s="127"/>
      <c r="H30" s="88"/>
      <c r="I30" s="25"/>
      <c r="J30" s="34"/>
    </row>
    <row r="31" spans="2:10" s="18" customFormat="1" ht="19.95" customHeight="1" x14ac:dyDescent="0.25">
      <c r="B31" s="83"/>
      <c r="C31" s="129" t="s">
        <v>39</v>
      </c>
      <c r="D31" s="113"/>
      <c r="E31" s="113"/>
      <c r="F31" s="113"/>
      <c r="G31" s="128"/>
      <c r="H31" s="88"/>
      <c r="I31" s="25"/>
      <c r="J31" s="34"/>
    </row>
    <row r="32" spans="2:10" s="18" customFormat="1" ht="19.95" customHeight="1" x14ac:dyDescent="0.25">
      <c r="B32" s="83"/>
      <c r="C32" s="26" t="s">
        <v>123</v>
      </c>
      <c r="D32" s="27"/>
      <c r="E32" s="44"/>
      <c r="F32" s="44"/>
      <c r="G32" s="92"/>
      <c r="H32" s="84"/>
      <c r="I32" s="25"/>
      <c r="J32" s="34"/>
    </row>
    <row r="33" spans="2:10" s="18" customFormat="1" ht="19.95" customHeight="1" x14ac:dyDescent="0.25">
      <c r="B33" s="83"/>
      <c r="C33" s="55" t="s">
        <v>116</v>
      </c>
      <c r="D33" s="113"/>
      <c r="E33" s="113"/>
      <c r="F33" s="113"/>
      <c r="G33" s="126"/>
      <c r="H33" s="88"/>
      <c r="I33" s="25"/>
      <c r="J33" s="34"/>
    </row>
    <row r="34" spans="2:10" s="18" customFormat="1" ht="19.95" customHeight="1" x14ac:dyDescent="0.25">
      <c r="B34" s="83"/>
      <c r="C34" s="55" t="s">
        <v>117</v>
      </c>
      <c r="D34" s="113"/>
      <c r="E34" s="113"/>
      <c r="F34" s="113"/>
      <c r="G34" s="127"/>
      <c r="H34" s="88"/>
      <c r="I34" s="25"/>
      <c r="J34" s="34"/>
    </row>
    <row r="35" spans="2:10" s="18" customFormat="1" ht="19.95" customHeight="1" x14ac:dyDescent="0.25">
      <c r="B35" s="83"/>
      <c r="C35" s="55" t="s">
        <v>64</v>
      </c>
      <c r="D35" s="113"/>
      <c r="E35" s="113"/>
      <c r="F35" s="113"/>
      <c r="G35" s="127"/>
      <c r="H35" s="88"/>
      <c r="I35" s="25"/>
      <c r="J35" s="34"/>
    </row>
    <row r="36" spans="2:10" s="18" customFormat="1" ht="19.95" customHeight="1" x14ac:dyDescent="0.25">
      <c r="B36" s="83"/>
      <c r="C36" s="55" t="s">
        <v>65</v>
      </c>
      <c r="D36" s="113"/>
      <c r="E36" s="113"/>
      <c r="F36" s="113"/>
      <c r="G36" s="127"/>
      <c r="H36" s="88"/>
      <c r="I36" s="25"/>
      <c r="J36" s="34"/>
    </row>
    <row r="37" spans="2:10" s="18" customFormat="1" ht="19.95" customHeight="1" x14ac:dyDescent="0.25">
      <c r="B37" s="83"/>
      <c r="C37" s="55" t="s">
        <v>67</v>
      </c>
      <c r="D37" s="113"/>
      <c r="E37" s="113"/>
      <c r="F37" s="113"/>
      <c r="G37" s="127"/>
      <c r="H37" s="88"/>
      <c r="I37" s="25"/>
      <c r="J37" s="34"/>
    </row>
    <row r="38" spans="2:10" s="18" customFormat="1" ht="19.95" customHeight="1" x14ac:dyDescent="0.25">
      <c r="B38" s="83"/>
      <c r="C38" s="55" t="s">
        <v>66</v>
      </c>
      <c r="D38" s="113"/>
      <c r="E38" s="113"/>
      <c r="F38" s="113"/>
      <c r="G38" s="127"/>
      <c r="H38" s="88"/>
      <c r="I38" s="25"/>
      <c r="J38" s="34"/>
    </row>
    <row r="39" spans="2:10" s="18" customFormat="1" ht="19.95" customHeight="1" x14ac:dyDescent="0.25">
      <c r="B39" s="83"/>
      <c r="C39" s="129" t="s">
        <v>39</v>
      </c>
      <c r="D39" s="113"/>
      <c r="E39" s="113"/>
      <c r="F39" s="113"/>
      <c r="G39" s="127"/>
      <c r="H39" s="88"/>
      <c r="I39" s="25"/>
      <c r="J39" s="34"/>
    </row>
    <row r="40" spans="2:10" s="18" customFormat="1" ht="19.95" customHeight="1" x14ac:dyDescent="0.25">
      <c r="B40" s="83"/>
      <c r="C40" s="129" t="s">
        <v>39</v>
      </c>
      <c r="D40" s="113"/>
      <c r="E40" s="113"/>
      <c r="F40" s="113"/>
      <c r="G40" s="128"/>
      <c r="H40" s="88"/>
      <c r="I40" s="25"/>
      <c r="J40" s="34"/>
    </row>
    <row r="41" spans="2:10" s="18" customFormat="1" ht="19.95" customHeight="1" x14ac:dyDescent="0.25">
      <c r="B41" s="83"/>
      <c r="C41" s="26" t="s">
        <v>12</v>
      </c>
      <c r="D41" s="27"/>
      <c r="E41" s="44"/>
      <c r="F41" s="44"/>
      <c r="G41" s="92"/>
      <c r="H41" s="84"/>
      <c r="I41" s="25"/>
      <c r="J41" s="34"/>
    </row>
    <row r="42" spans="2:10" s="18" customFormat="1" ht="19.95" customHeight="1" x14ac:dyDescent="0.25">
      <c r="B42" s="83"/>
      <c r="C42" s="55" t="s">
        <v>15</v>
      </c>
      <c r="D42" s="121"/>
      <c r="E42" s="121"/>
      <c r="F42" s="121"/>
      <c r="G42" s="126"/>
      <c r="H42" s="88"/>
      <c r="I42" s="25"/>
      <c r="J42" s="34"/>
    </row>
    <row r="43" spans="2:10" s="18" customFormat="1" ht="19.95" customHeight="1" x14ac:dyDescent="0.25">
      <c r="B43" s="83"/>
      <c r="C43" s="55" t="s">
        <v>19</v>
      </c>
      <c r="D43" s="121"/>
      <c r="E43" s="121"/>
      <c r="F43" s="121"/>
      <c r="G43" s="127"/>
      <c r="H43" s="88"/>
      <c r="I43" s="25"/>
      <c r="J43" s="34"/>
    </row>
    <row r="44" spans="2:10" s="18" customFormat="1" ht="19.95" customHeight="1" x14ac:dyDescent="0.25">
      <c r="B44" s="83"/>
      <c r="C44" s="55" t="s">
        <v>17</v>
      </c>
      <c r="D44" s="121"/>
      <c r="E44" s="121"/>
      <c r="F44" s="121"/>
      <c r="G44" s="127"/>
      <c r="H44" s="88"/>
      <c r="I44" s="25"/>
      <c r="J44" s="34"/>
    </row>
    <row r="45" spans="2:10" s="18" customFormat="1" ht="19.95" customHeight="1" x14ac:dyDescent="0.25">
      <c r="B45" s="83"/>
      <c r="C45" s="55" t="s">
        <v>16</v>
      </c>
      <c r="D45" s="121"/>
      <c r="E45" s="121"/>
      <c r="F45" s="121"/>
      <c r="G45" s="127"/>
      <c r="H45" s="88"/>
      <c r="I45" s="25"/>
      <c r="J45" s="34"/>
    </row>
    <row r="46" spans="2:10" s="18" customFormat="1" ht="19.95" customHeight="1" x14ac:dyDescent="0.25">
      <c r="B46" s="83"/>
      <c r="C46" s="55" t="s">
        <v>28</v>
      </c>
      <c r="D46" s="121"/>
      <c r="E46" s="121"/>
      <c r="F46" s="121"/>
      <c r="G46" s="127"/>
      <c r="H46" s="88"/>
      <c r="I46" s="25"/>
      <c r="J46" s="34"/>
    </row>
    <row r="47" spans="2:10" s="18" customFormat="1" ht="19.95" customHeight="1" x14ac:dyDescent="0.25">
      <c r="B47" s="83"/>
      <c r="C47" s="55" t="s">
        <v>29</v>
      </c>
      <c r="D47" s="121"/>
      <c r="E47" s="121"/>
      <c r="F47" s="121"/>
      <c r="G47" s="127"/>
      <c r="H47" s="88"/>
      <c r="I47" s="25"/>
      <c r="J47" s="34"/>
    </row>
    <row r="48" spans="2:10" s="18" customFormat="1" ht="19.95" customHeight="1" x14ac:dyDescent="0.25">
      <c r="B48" s="83"/>
      <c r="C48" s="55" t="s">
        <v>30</v>
      </c>
      <c r="D48" s="121"/>
      <c r="E48" s="121"/>
      <c r="F48" s="121"/>
      <c r="G48" s="127"/>
      <c r="H48" s="88"/>
      <c r="I48" s="25"/>
      <c r="J48" s="34"/>
    </row>
    <row r="49" spans="2:10" s="18" customFormat="1" ht="19.95" customHeight="1" x14ac:dyDescent="0.25">
      <c r="B49" s="83"/>
      <c r="C49" s="55" t="s">
        <v>26</v>
      </c>
      <c r="D49" s="121"/>
      <c r="E49" s="121"/>
      <c r="F49" s="121"/>
      <c r="G49" s="127"/>
      <c r="H49" s="88"/>
      <c r="I49" s="25"/>
      <c r="J49" s="34"/>
    </row>
    <row r="50" spans="2:10" s="18" customFormat="1" ht="19.95" customHeight="1" x14ac:dyDescent="0.25">
      <c r="B50" s="83"/>
      <c r="C50" s="55" t="s">
        <v>118</v>
      </c>
      <c r="D50" s="121"/>
      <c r="E50" s="121"/>
      <c r="F50" s="121"/>
      <c r="G50" s="127"/>
      <c r="H50" s="88"/>
      <c r="I50" s="25"/>
      <c r="J50" s="34"/>
    </row>
    <row r="51" spans="2:10" s="18" customFormat="1" ht="19.95" customHeight="1" x14ac:dyDescent="0.25">
      <c r="B51" s="83"/>
      <c r="C51" s="55" t="s">
        <v>119</v>
      </c>
      <c r="D51" s="121"/>
      <c r="E51" s="121"/>
      <c r="F51" s="121"/>
      <c r="G51" s="127"/>
      <c r="H51" s="88"/>
      <c r="I51" s="25"/>
      <c r="J51" s="34"/>
    </row>
    <row r="52" spans="2:10" s="18" customFormat="1" ht="19.95" customHeight="1" x14ac:dyDescent="0.25">
      <c r="B52" s="83"/>
      <c r="C52" s="55" t="s">
        <v>120</v>
      </c>
      <c r="D52" s="121"/>
      <c r="E52" s="121"/>
      <c r="F52" s="121"/>
      <c r="G52" s="127"/>
      <c r="H52" s="88"/>
      <c r="I52" s="25"/>
      <c r="J52" s="34"/>
    </row>
    <row r="53" spans="2:10" s="18" customFormat="1" ht="19.95" customHeight="1" x14ac:dyDescent="0.25">
      <c r="B53" s="83"/>
      <c r="C53" s="125" t="s">
        <v>39</v>
      </c>
      <c r="D53" s="121"/>
      <c r="E53" s="121"/>
      <c r="F53" s="121"/>
      <c r="G53" s="127"/>
      <c r="H53" s="88"/>
      <c r="I53" s="25"/>
      <c r="J53" s="34"/>
    </row>
    <row r="54" spans="2:10" s="18" customFormat="1" ht="19.95" customHeight="1" x14ac:dyDescent="0.25">
      <c r="B54" s="83"/>
      <c r="C54" s="125" t="s">
        <v>39</v>
      </c>
      <c r="D54" s="121"/>
      <c r="E54" s="121"/>
      <c r="F54" s="121"/>
      <c r="G54" s="128"/>
      <c r="H54" s="88"/>
      <c r="I54" s="25"/>
      <c r="J54" s="34"/>
    </row>
    <row r="55" spans="2:10" s="18" customFormat="1" ht="19.95" customHeight="1" x14ac:dyDescent="0.25">
      <c r="B55" s="83"/>
      <c r="C55" s="26" t="s">
        <v>14</v>
      </c>
      <c r="D55" s="80"/>
      <c r="E55" s="81"/>
      <c r="F55" s="81"/>
      <c r="G55" s="92"/>
      <c r="H55" s="84"/>
      <c r="I55" s="25"/>
      <c r="J55" s="34"/>
    </row>
    <row r="56" spans="2:10" s="18" customFormat="1" ht="19.95" customHeight="1" x14ac:dyDescent="0.25">
      <c r="B56" s="83"/>
      <c r="C56" s="55" t="s">
        <v>20</v>
      </c>
      <c r="D56" s="121"/>
      <c r="E56" s="121"/>
      <c r="F56" s="121"/>
      <c r="G56" s="126"/>
      <c r="H56" s="88"/>
      <c r="I56" s="25"/>
      <c r="J56" s="34"/>
    </row>
    <row r="57" spans="2:10" s="18" customFormat="1" ht="19.95" customHeight="1" x14ac:dyDescent="0.25">
      <c r="B57" s="83"/>
      <c r="C57" s="55" t="s">
        <v>121</v>
      </c>
      <c r="D57" s="121"/>
      <c r="E57" s="121"/>
      <c r="F57" s="121"/>
      <c r="G57" s="127"/>
      <c r="H57" s="88"/>
      <c r="I57" s="25"/>
      <c r="J57" s="34"/>
    </row>
    <row r="58" spans="2:10" s="18" customFormat="1" ht="19.95" customHeight="1" x14ac:dyDescent="0.25">
      <c r="B58" s="83"/>
      <c r="C58" s="55" t="s">
        <v>22</v>
      </c>
      <c r="D58" s="121"/>
      <c r="E58" s="121"/>
      <c r="F58" s="121"/>
      <c r="G58" s="127"/>
      <c r="H58" s="88"/>
      <c r="I58" s="25"/>
      <c r="J58" s="34"/>
    </row>
    <row r="59" spans="2:10" s="18" customFormat="1" ht="19.95" customHeight="1" x14ac:dyDescent="0.25">
      <c r="B59" s="83"/>
      <c r="C59" s="55" t="s">
        <v>24</v>
      </c>
      <c r="D59" s="121"/>
      <c r="E59" s="121"/>
      <c r="F59" s="121"/>
      <c r="G59" s="127"/>
      <c r="H59" s="88"/>
      <c r="I59" s="25"/>
      <c r="J59" s="34"/>
    </row>
    <row r="60" spans="2:10" s="18" customFormat="1" ht="19.95" customHeight="1" x14ac:dyDescent="0.25">
      <c r="B60" s="83"/>
      <c r="C60" s="55" t="s">
        <v>25</v>
      </c>
      <c r="D60" s="121"/>
      <c r="E60" s="121"/>
      <c r="F60" s="121"/>
      <c r="G60" s="127"/>
      <c r="H60" s="88"/>
      <c r="I60" s="25"/>
      <c r="J60" s="34"/>
    </row>
    <row r="61" spans="2:10" s="18" customFormat="1" ht="19.95" customHeight="1" x14ac:dyDescent="0.25">
      <c r="B61" s="83"/>
      <c r="C61" s="125" t="s">
        <v>39</v>
      </c>
      <c r="D61" s="121"/>
      <c r="E61" s="121"/>
      <c r="F61" s="121"/>
      <c r="G61" s="127"/>
      <c r="H61" s="88"/>
      <c r="I61" s="25"/>
      <c r="J61" s="34"/>
    </row>
    <row r="62" spans="2:10" s="18" customFormat="1" ht="19.95" customHeight="1" x14ac:dyDescent="0.25">
      <c r="B62" s="83"/>
      <c r="C62" s="125" t="s">
        <v>39</v>
      </c>
      <c r="D62" s="121"/>
      <c r="E62" s="121"/>
      <c r="F62" s="121"/>
      <c r="G62" s="128"/>
      <c r="H62" s="88"/>
      <c r="I62" s="25"/>
      <c r="J62" s="34"/>
    </row>
    <row r="63" spans="2:10" s="18" customFormat="1" ht="19.95" customHeight="1" x14ac:dyDescent="0.25">
      <c r="B63" s="83"/>
      <c r="C63" s="26" t="s">
        <v>13</v>
      </c>
      <c r="D63" s="80"/>
      <c r="E63" s="81"/>
      <c r="F63" s="81"/>
      <c r="G63" s="92"/>
      <c r="H63" s="84"/>
      <c r="I63" s="25"/>
      <c r="J63" s="34"/>
    </row>
    <row r="64" spans="2:10" s="18" customFormat="1" ht="19.95" customHeight="1" x14ac:dyDescent="0.25">
      <c r="B64" s="83"/>
      <c r="C64" s="55" t="s">
        <v>31</v>
      </c>
      <c r="D64" s="121"/>
      <c r="E64" s="121"/>
      <c r="F64" s="121"/>
      <c r="G64" s="126"/>
      <c r="H64" s="88"/>
      <c r="I64" s="25"/>
      <c r="J64" s="34"/>
    </row>
    <row r="65" spans="2:10" s="18" customFormat="1" ht="24" customHeight="1" x14ac:dyDescent="0.25">
      <c r="B65" s="83"/>
      <c r="C65" s="58" t="s">
        <v>33</v>
      </c>
      <c r="D65" s="121"/>
      <c r="E65" s="121"/>
      <c r="F65" s="121"/>
      <c r="G65" s="126"/>
      <c r="H65" s="88"/>
      <c r="I65" s="25"/>
      <c r="J65" s="34"/>
    </row>
    <row r="66" spans="2:10" s="18" customFormat="1" ht="19.95" customHeight="1" x14ac:dyDescent="0.25">
      <c r="B66" s="83"/>
      <c r="C66" s="55" t="s">
        <v>34</v>
      </c>
      <c r="D66" s="121"/>
      <c r="E66" s="121"/>
      <c r="F66" s="121"/>
      <c r="G66" s="126"/>
      <c r="H66" s="88"/>
      <c r="I66" s="25"/>
      <c r="J66" s="34"/>
    </row>
    <row r="67" spans="2:10" s="18" customFormat="1" ht="19.95" customHeight="1" x14ac:dyDescent="0.25">
      <c r="B67" s="83"/>
      <c r="C67" s="55" t="s">
        <v>35</v>
      </c>
      <c r="D67" s="121"/>
      <c r="E67" s="121"/>
      <c r="F67" s="121"/>
      <c r="G67" s="126"/>
      <c r="H67" s="88"/>
      <c r="I67" s="25"/>
      <c r="J67" s="34"/>
    </row>
    <row r="68" spans="2:10" s="18" customFormat="1" ht="19.95" customHeight="1" x14ac:dyDescent="0.25">
      <c r="B68" s="83"/>
      <c r="C68" s="55" t="s">
        <v>124</v>
      </c>
      <c r="D68" s="121"/>
      <c r="E68" s="121"/>
      <c r="F68" s="121"/>
      <c r="G68" s="126"/>
      <c r="H68" s="88"/>
      <c r="I68" s="25"/>
      <c r="J68" s="34"/>
    </row>
    <row r="69" spans="2:10" s="18" customFormat="1" ht="19.95" customHeight="1" x14ac:dyDescent="0.25">
      <c r="B69" s="83"/>
      <c r="C69" s="55" t="s">
        <v>32</v>
      </c>
      <c r="D69" s="121"/>
      <c r="E69" s="121"/>
      <c r="F69" s="121"/>
      <c r="G69" s="126"/>
      <c r="H69" s="88"/>
      <c r="I69" s="25"/>
      <c r="J69" s="34"/>
    </row>
    <row r="70" spans="2:10" s="18" customFormat="1" ht="19.95" customHeight="1" x14ac:dyDescent="0.25">
      <c r="B70" s="83"/>
      <c r="C70" s="55" t="s">
        <v>36</v>
      </c>
      <c r="D70" s="121"/>
      <c r="E70" s="121"/>
      <c r="F70" s="121"/>
      <c r="G70" s="126"/>
      <c r="H70" s="88"/>
      <c r="I70" s="25"/>
      <c r="J70" s="34"/>
    </row>
    <row r="71" spans="2:10" s="18" customFormat="1" ht="19.95" customHeight="1" x14ac:dyDescent="0.25">
      <c r="B71" s="83"/>
      <c r="C71" s="55" t="s">
        <v>37</v>
      </c>
      <c r="D71" s="121"/>
      <c r="E71" s="121"/>
      <c r="F71" s="121"/>
      <c r="G71" s="126"/>
      <c r="H71" s="88"/>
      <c r="I71" s="25"/>
      <c r="J71" s="34"/>
    </row>
    <row r="72" spans="2:10" s="18" customFormat="1" ht="19.95" customHeight="1" x14ac:dyDescent="0.25">
      <c r="B72" s="83"/>
      <c r="C72" s="55" t="s">
        <v>122</v>
      </c>
      <c r="D72" s="121"/>
      <c r="E72" s="121"/>
      <c r="F72" s="121"/>
      <c r="G72" s="126"/>
      <c r="H72" s="88"/>
      <c r="I72" s="25"/>
      <c r="J72" s="34"/>
    </row>
    <row r="73" spans="2:10" s="18" customFormat="1" ht="19.95" customHeight="1" x14ac:dyDescent="0.25">
      <c r="B73" s="83"/>
      <c r="C73" s="55" t="s">
        <v>125</v>
      </c>
      <c r="D73" s="121"/>
      <c r="E73" s="121"/>
      <c r="F73" s="121"/>
      <c r="G73" s="126"/>
      <c r="H73" s="88"/>
      <c r="I73" s="25"/>
      <c r="J73" s="34"/>
    </row>
    <row r="74" spans="2:10" s="18" customFormat="1" ht="19.95" customHeight="1" x14ac:dyDescent="0.25">
      <c r="B74" s="83"/>
      <c r="C74" s="125" t="s">
        <v>39</v>
      </c>
      <c r="D74" s="121"/>
      <c r="E74" s="121"/>
      <c r="F74" s="121"/>
      <c r="G74" s="126"/>
      <c r="H74" s="88"/>
      <c r="I74" s="25"/>
      <c r="J74" s="34"/>
    </row>
    <row r="75" spans="2:10" s="18" customFormat="1" ht="19.95" customHeight="1" x14ac:dyDescent="0.25">
      <c r="B75" s="83"/>
      <c r="C75" s="125" t="s">
        <v>39</v>
      </c>
      <c r="D75" s="121"/>
      <c r="E75" s="121"/>
      <c r="F75" s="121"/>
      <c r="G75" s="128"/>
      <c r="H75" s="88"/>
      <c r="I75" s="25"/>
      <c r="J75" s="34"/>
    </row>
    <row r="76" spans="2:10" s="18" customFormat="1" ht="19.95" customHeight="1" x14ac:dyDescent="0.25">
      <c r="B76" s="83"/>
      <c r="C76" s="26" t="s">
        <v>42</v>
      </c>
      <c r="D76" s="27"/>
      <c r="E76" s="44"/>
      <c r="F76" s="44"/>
      <c r="G76" s="92"/>
      <c r="H76" s="84"/>
      <c r="I76" s="25"/>
      <c r="J76" s="34"/>
    </row>
    <row r="77" spans="2:10" s="18" customFormat="1" ht="19.95" customHeight="1" x14ac:dyDescent="0.25">
      <c r="B77" s="83"/>
      <c r="C77" s="55" t="s">
        <v>46</v>
      </c>
      <c r="D77" s="121"/>
      <c r="E77" s="121"/>
      <c r="F77" s="121"/>
      <c r="G77" s="126"/>
      <c r="H77" s="88"/>
      <c r="I77" s="25"/>
      <c r="J77" s="34"/>
    </row>
    <row r="78" spans="2:10" s="18" customFormat="1" ht="19.95" customHeight="1" x14ac:dyDescent="0.25">
      <c r="B78" s="83"/>
      <c r="C78" s="55" t="s">
        <v>48</v>
      </c>
      <c r="D78" s="121"/>
      <c r="E78" s="121"/>
      <c r="F78" s="121"/>
      <c r="G78" s="126"/>
      <c r="H78" s="88"/>
      <c r="I78" s="25"/>
      <c r="J78" s="34"/>
    </row>
    <row r="79" spans="2:10" s="18" customFormat="1" ht="19.95" customHeight="1" x14ac:dyDescent="0.25">
      <c r="B79" s="83"/>
      <c r="C79" s="55" t="s">
        <v>58</v>
      </c>
      <c r="D79" s="121"/>
      <c r="E79" s="121"/>
      <c r="F79" s="121"/>
      <c r="G79" s="126"/>
      <c r="H79" s="88"/>
      <c r="I79" s="25"/>
      <c r="J79" s="34"/>
    </row>
    <row r="80" spans="2:10" s="18" customFormat="1" ht="19.95" customHeight="1" x14ac:dyDescent="0.25">
      <c r="B80" s="83"/>
      <c r="C80" s="55" t="s">
        <v>59</v>
      </c>
      <c r="D80" s="121"/>
      <c r="E80" s="121"/>
      <c r="F80" s="121"/>
      <c r="G80" s="126"/>
      <c r="H80" s="88"/>
      <c r="I80" s="25"/>
      <c r="J80" s="34"/>
    </row>
    <row r="81" spans="2:10" s="18" customFormat="1" ht="19.95" customHeight="1" x14ac:dyDescent="0.25">
      <c r="B81" s="83"/>
      <c r="C81" s="55" t="s">
        <v>60</v>
      </c>
      <c r="D81" s="121"/>
      <c r="E81" s="121"/>
      <c r="F81" s="121"/>
      <c r="G81" s="126"/>
      <c r="H81" s="88"/>
      <c r="I81" s="25"/>
      <c r="J81" s="34"/>
    </row>
    <row r="82" spans="2:10" s="18" customFormat="1" ht="19.95" customHeight="1" x14ac:dyDescent="0.25">
      <c r="B82" s="83"/>
      <c r="C82" s="55" t="s">
        <v>61</v>
      </c>
      <c r="D82" s="121"/>
      <c r="E82" s="121"/>
      <c r="F82" s="121"/>
      <c r="G82" s="126"/>
      <c r="H82" s="88"/>
      <c r="I82" s="25"/>
      <c r="J82" s="34"/>
    </row>
    <row r="83" spans="2:10" s="18" customFormat="1" ht="19.95" customHeight="1" x14ac:dyDescent="0.25">
      <c r="B83" s="83"/>
      <c r="C83" s="125" t="s">
        <v>39</v>
      </c>
      <c r="D83" s="121"/>
      <c r="E83" s="121"/>
      <c r="F83" s="121"/>
      <c r="G83" s="126"/>
      <c r="H83" s="88"/>
      <c r="I83" s="25"/>
      <c r="J83" s="34"/>
    </row>
    <row r="84" spans="2:10" s="18" customFormat="1" ht="19.95" customHeight="1" x14ac:dyDescent="0.25">
      <c r="B84" s="83"/>
      <c r="C84" s="125" t="s">
        <v>39</v>
      </c>
      <c r="D84" s="121"/>
      <c r="E84" s="121"/>
      <c r="F84" s="121"/>
      <c r="G84" s="128"/>
      <c r="H84" s="88"/>
      <c r="I84" s="25"/>
      <c r="J84" s="34"/>
    </row>
    <row r="85" spans="2:10" s="18" customFormat="1" ht="19.95" customHeight="1" x14ac:dyDescent="0.25">
      <c r="B85" s="83"/>
      <c r="C85" s="26" t="s">
        <v>47</v>
      </c>
      <c r="D85" s="80"/>
      <c r="E85" s="81"/>
      <c r="F85" s="81"/>
      <c r="G85" s="92"/>
      <c r="H85" s="84"/>
      <c r="I85" s="25"/>
      <c r="J85" s="34"/>
    </row>
    <row r="86" spans="2:10" s="18" customFormat="1" ht="19.95" customHeight="1" x14ac:dyDescent="0.25">
      <c r="B86" s="83"/>
      <c r="C86" s="55" t="s">
        <v>50</v>
      </c>
      <c r="D86" s="121"/>
      <c r="E86" s="121"/>
      <c r="F86" s="121"/>
      <c r="G86" s="126"/>
      <c r="H86" s="88"/>
      <c r="I86" s="25"/>
      <c r="J86" s="34"/>
    </row>
    <row r="87" spans="2:10" s="18" customFormat="1" ht="19.95" customHeight="1" x14ac:dyDescent="0.25">
      <c r="B87" s="83"/>
      <c r="C87" s="55" t="s">
        <v>57</v>
      </c>
      <c r="D87" s="121"/>
      <c r="E87" s="121"/>
      <c r="F87" s="121"/>
      <c r="G87" s="126"/>
      <c r="H87" s="88"/>
      <c r="I87" s="25"/>
      <c r="J87" s="34"/>
    </row>
    <row r="88" spans="2:10" s="18" customFormat="1" ht="19.95" customHeight="1" x14ac:dyDescent="0.25">
      <c r="B88" s="83"/>
      <c r="C88" s="55" t="s">
        <v>53</v>
      </c>
      <c r="D88" s="121"/>
      <c r="E88" s="121"/>
      <c r="F88" s="121"/>
      <c r="G88" s="126"/>
      <c r="H88" s="88"/>
      <c r="I88" s="25"/>
      <c r="J88" s="34"/>
    </row>
    <row r="89" spans="2:10" s="18" customFormat="1" ht="19.95" customHeight="1" x14ac:dyDescent="0.25">
      <c r="B89" s="83"/>
      <c r="C89" s="55" t="s">
        <v>54</v>
      </c>
      <c r="D89" s="121"/>
      <c r="E89" s="121"/>
      <c r="F89" s="121"/>
      <c r="G89" s="126"/>
      <c r="H89" s="88"/>
      <c r="I89" s="25"/>
      <c r="J89" s="34"/>
    </row>
    <row r="90" spans="2:10" s="18" customFormat="1" ht="19.95" customHeight="1" x14ac:dyDescent="0.25">
      <c r="B90" s="83"/>
      <c r="C90" s="55" t="s">
        <v>55</v>
      </c>
      <c r="D90" s="121"/>
      <c r="E90" s="121"/>
      <c r="F90" s="121"/>
      <c r="G90" s="126"/>
      <c r="H90" s="88"/>
      <c r="I90" s="25"/>
      <c r="J90" s="34"/>
    </row>
    <row r="91" spans="2:10" s="18" customFormat="1" ht="19.95" customHeight="1" x14ac:dyDescent="0.25">
      <c r="B91" s="83"/>
      <c r="C91" s="55" t="s">
        <v>56</v>
      </c>
      <c r="D91" s="121"/>
      <c r="E91" s="121"/>
      <c r="F91" s="121"/>
      <c r="G91" s="126"/>
      <c r="H91" s="88"/>
      <c r="I91" s="25"/>
      <c r="J91" s="34"/>
    </row>
    <row r="92" spans="2:10" s="18" customFormat="1" ht="19.95" customHeight="1" x14ac:dyDescent="0.25">
      <c r="B92" s="83"/>
      <c r="C92" s="125" t="s">
        <v>39</v>
      </c>
      <c r="D92" s="121"/>
      <c r="E92" s="121"/>
      <c r="F92" s="121"/>
      <c r="G92" s="126"/>
      <c r="H92" s="88"/>
      <c r="I92" s="25"/>
      <c r="J92" s="34"/>
    </row>
    <row r="93" spans="2:10" s="18" customFormat="1" ht="19.95" customHeight="1" x14ac:dyDescent="0.25">
      <c r="B93" s="83"/>
      <c r="C93" s="125" t="s">
        <v>39</v>
      </c>
      <c r="D93" s="121"/>
      <c r="E93" s="121"/>
      <c r="F93" s="121"/>
      <c r="G93" s="128"/>
      <c r="H93" s="88"/>
      <c r="I93" s="25"/>
      <c r="J93" s="34"/>
    </row>
    <row r="94" spans="2:10" s="18" customFormat="1" ht="19.95" customHeight="1" x14ac:dyDescent="0.25">
      <c r="B94" s="83"/>
      <c r="C94" s="16"/>
      <c r="D94" s="47"/>
      <c r="E94" s="46"/>
      <c r="F94" s="46"/>
      <c r="G94" s="46"/>
      <c r="H94" s="86"/>
      <c r="I94" s="25"/>
      <c r="J94" s="34"/>
    </row>
    <row r="95" spans="2:10" s="18" customFormat="1" ht="19.95" customHeight="1" x14ac:dyDescent="0.25">
      <c r="B95" s="83"/>
      <c r="C95" s="61" t="s">
        <v>80</v>
      </c>
      <c r="D95" s="65">
        <f>SUM(D16:D93)</f>
        <v>0</v>
      </c>
      <c r="E95" s="65">
        <f>SUM(E16:E93)</f>
        <v>0</v>
      </c>
      <c r="F95" s="65">
        <f>SUM(F16:F93)</f>
        <v>0</v>
      </c>
      <c r="G95" s="48"/>
      <c r="H95" s="83"/>
      <c r="I95" s="25"/>
    </row>
    <row r="96" spans="2:10" ht="6.6" customHeight="1" x14ac:dyDescent="0.25">
      <c r="B96" s="89"/>
      <c r="C96" s="90"/>
      <c r="D96" s="90"/>
      <c r="E96" s="90"/>
      <c r="F96" s="90"/>
      <c r="G96" s="90"/>
      <c r="H96" s="90"/>
      <c r="I96" s="15"/>
    </row>
    <row r="97" spans="9:9" ht="15" customHeight="1" x14ac:dyDescent="0.25">
      <c r="I97" s="15"/>
    </row>
    <row r="98" spans="9:9" ht="15" customHeight="1" x14ac:dyDescent="0.25"/>
    <row r="99" spans="9:9" ht="15" customHeight="1" x14ac:dyDescent="0.25"/>
    <row r="100" spans="9:9" ht="15" customHeight="1" x14ac:dyDescent="0.25"/>
    <row r="101" spans="9:9" ht="15" customHeight="1" x14ac:dyDescent="0.25"/>
  </sheetData>
  <sheetProtection password="CCC0" sheet="1" objects="1" scenarios="1" selectLockedCells="1"/>
  <protectedRanges>
    <protectedRange sqref="C16:E17" name="Range2"/>
    <protectedRange sqref="F16:F17" name="Range3"/>
    <protectedRange sqref="D19:H25" name="Range4"/>
    <protectedRange sqref="C24:C25" name="Range5"/>
    <protectedRange sqref="D27:F31 I27:I31" name="Range6"/>
    <protectedRange sqref="C30:C31" name="Range7"/>
    <protectedRange sqref="D39:F40 I39:I40 I33:I38 D33:F38" name="Range8"/>
    <protectedRange sqref="C39:C40" name="Range9"/>
    <protectedRange sqref="D42:F54 I42:I54" name="Range10"/>
    <protectedRange sqref="C53:C54" name="Range11"/>
    <protectedRange sqref="I56:I62 D56:F62" name="Range12"/>
    <protectedRange sqref="C61:C62" name="Range13"/>
    <protectedRange sqref="D64:F75 I64:I75" name="Range14"/>
    <protectedRange sqref="C74:C75" name="Range15"/>
    <protectedRange sqref="D77:H84" name="Range16"/>
    <protectedRange sqref="C83:C84" name="Range17"/>
    <protectedRange sqref="D86:H93" name="Range18"/>
    <protectedRange sqref="C92:C93" name="Range19"/>
  </protectedRanges>
  <dataValidations count="2">
    <dataValidation type="whole" operator="greaterThan" allowBlank="1" showInputMessage="1" showErrorMessage="1" errorTitle="Error" error="Positive numbers only." sqref="A1:B1048576 D1:F1048576 H1:XFD1048576">
      <formula1>0</formula1>
    </dataValidation>
    <dataValidation operator="greaterThan" allowBlank="1" showInputMessage="1" showErrorMessage="1" errorTitle="Error" error="Positive numbers only." sqref="C1:C1048576 G1:G1048576"/>
  </dataValidations>
  <pageMargins left="0.23622047244094491" right="0.23622047244094491" top="0.74803149606299213" bottom="0.74803149606299213" header="0.31496062992125984" footer="0.31496062992125984"/>
  <pageSetup paperSize="9" scale="95" fitToHeight="0" orientation="portrait" r:id="rId1"/>
  <headerFooter>
    <oddFooter>&amp;L&amp;10Westpac Banking Corporation ABN 33 007 457 141&amp;R&amp;10&amp;A</oddFooter>
  </headerFooter>
  <rowBreaks count="1" manualBreakCount="1">
    <brk id="7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F28"/>
  <sheetViews>
    <sheetView showGridLines="0" zoomScaleNormal="100" workbookViewId="0">
      <selection activeCell="C15" sqref="C15"/>
    </sheetView>
  </sheetViews>
  <sheetFormatPr defaultRowHeight="13.8" x14ac:dyDescent="0.25"/>
  <cols>
    <col min="1" max="1" width="7.69921875" customWidth="1"/>
    <col min="2" max="5" width="19.5" customWidth="1"/>
    <col min="6" max="6" width="19.5" hidden="1" customWidth="1"/>
    <col min="7" max="7" width="7.69921875" customWidth="1"/>
  </cols>
  <sheetData>
    <row r="1" spans="2:5" ht="15" customHeight="1" x14ac:dyDescent="0.25"/>
    <row r="2" spans="2:5" ht="15" customHeight="1" x14ac:dyDescent="0.25"/>
    <row r="3" spans="2:5" ht="15" customHeight="1" x14ac:dyDescent="0.25"/>
    <row r="4" spans="2:5" ht="15" customHeight="1" x14ac:dyDescent="0.25"/>
    <row r="5" spans="2:5" ht="15" customHeight="1" x14ac:dyDescent="0.25"/>
    <row r="6" spans="2:5" ht="15" customHeight="1" x14ac:dyDescent="0.25"/>
    <row r="7" spans="2:5" ht="45" customHeight="1" x14ac:dyDescent="0.9">
      <c r="B7" s="43" t="s">
        <v>98</v>
      </c>
    </row>
    <row r="8" spans="2:5" ht="15" customHeight="1" x14ac:dyDescent="0.95">
      <c r="B8" s="14"/>
    </row>
    <row r="9" spans="2:5" ht="15" customHeight="1" x14ac:dyDescent="0.95">
      <c r="B9" s="14"/>
    </row>
    <row r="10" spans="2:5" ht="15" customHeight="1" x14ac:dyDescent="0.95">
      <c r="B10" s="14"/>
    </row>
    <row r="11" spans="2:5" ht="15" customHeight="1" x14ac:dyDescent="0.95">
      <c r="B11" s="14"/>
    </row>
    <row r="12" spans="2:5" ht="15" customHeight="1" x14ac:dyDescent="0.95">
      <c r="B12" s="14"/>
    </row>
    <row r="13" spans="2:5" ht="15" customHeight="1" x14ac:dyDescent="0.25"/>
    <row r="14" spans="2:5" s="18" customFormat="1" ht="19.05" customHeight="1" x14ac:dyDescent="0.25">
      <c r="B14" s="59" t="s">
        <v>81</v>
      </c>
      <c r="C14" s="19">
        <f>Welcome!C18</f>
        <v>0</v>
      </c>
      <c r="D14" s="19">
        <f>Welcome!F18</f>
        <v>0</v>
      </c>
      <c r="E14" s="19" t="s">
        <v>11</v>
      </c>
    </row>
    <row r="15" spans="2:5" s="18" customFormat="1" ht="19.05" customHeight="1" x14ac:dyDescent="0.25">
      <c r="B15" s="55" t="s">
        <v>136</v>
      </c>
      <c r="C15" s="113"/>
      <c r="D15" s="113"/>
      <c r="E15" s="113"/>
    </row>
    <row r="16" spans="2:5" s="18" customFormat="1" ht="19.05" customHeight="1" x14ac:dyDescent="0.25">
      <c r="B16" s="55" t="s">
        <v>127</v>
      </c>
      <c r="C16" s="113"/>
      <c r="D16" s="113"/>
      <c r="E16" s="113"/>
    </row>
    <row r="17" spans="2:5" s="18" customFormat="1" ht="19.05" customHeight="1" x14ac:dyDescent="0.25">
      <c r="B17" s="55" t="s">
        <v>84</v>
      </c>
      <c r="C17" s="113"/>
      <c r="D17" s="113"/>
      <c r="E17" s="113"/>
    </row>
    <row r="18" spans="2:5" s="18" customFormat="1" ht="19.05" customHeight="1" x14ac:dyDescent="0.25">
      <c r="B18" s="55" t="s">
        <v>139</v>
      </c>
      <c r="C18" s="113"/>
      <c r="D18" s="113"/>
      <c r="E18" s="113"/>
    </row>
    <row r="19" spans="2:5" s="18" customFormat="1" ht="19.05" customHeight="1" x14ac:dyDescent="0.25">
      <c r="B19" s="55" t="s">
        <v>82</v>
      </c>
      <c r="C19" s="113"/>
      <c r="D19" s="113"/>
      <c r="E19" s="113"/>
    </row>
    <row r="20" spans="2:5" s="18" customFormat="1" ht="19.05" customHeight="1" x14ac:dyDescent="0.25">
      <c r="B20" s="55" t="s">
        <v>83</v>
      </c>
      <c r="C20" s="113"/>
      <c r="D20" s="113"/>
      <c r="E20" s="113"/>
    </row>
    <row r="21" spans="2:5" s="18" customFormat="1" ht="19.05" customHeight="1" x14ac:dyDescent="0.25">
      <c r="B21" s="55" t="s">
        <v>137</v>
      </c>
      <c r="C21" s="113"/>
      <c r="D21" s="113"/>
      <c r="E21" s="113"/>
    </row>
    <row r="22" spans="2:5" s="18" customFormat="1" ht="23.4" customHeight="1" x14ac:dyDescent="0.25">
      <c r="B22" s="58" t="s">
        <v>142</v>
      </c>
      <c r="C22" s="130"/>
      <c r="D22" s="113"/>
      <c r="E22" s="113"/>
    </row>
    <row r="23" spans="2:5" s="18" customFormat="1" ht="19.05" customHeight="1" x14ac:dyDescent="0.25">
      <c r="B23" s="62" t="s">
        <v>39</v>
      </c>
      <c r="C23" s="130"/>
      <c r="D23" s="131"/>
      <c r="E23" s="113"/>
    </row>
    <row r="24" spans="2:5" s="18" customFormat="1" ht="19.05" customHeight="1" thickBot="1" x14ac:dyDescent="0.3">
      <c r="B24" s="63" t="s">
        <v>80</v>
      </c>
      <c r="C24" s="64">
        <f>SUM(C15:C23)</f>
        <v>0</v>
      </c>
      <c r="D24" s="60">
        <f>SUM(D15:D23)</f>
        <v>0</v>
      </c>
      <c r="E24" s="20">
        <f>SUM(E15:E23)</f>
        <v>0</v>
      </c>
    </row>
    <row r="25" spans="2:5" ht="15" customHeight="1" x14ac:dyDescent="0.25"/>
    <row r="26" spans="2:5" ht="15" customHeight="1" x14ac:dyDescent="0.25">
      <c r="B26" s="4"/>
    </row>
    <row r="27" spans="2:5" ht="15" customHeight="1" x14ac:dyDescent="0.25">
      <c r="B27" s="4"/>
    </row>
    <row r="28" spans="2:5" x14ac:dyDescent="0.25">
      <c r="B28" s="4"/>
    </row>
  </sheetData>
  <sheetProtection password="CCC0" sheet="1" objects="1" scenarios="1" selectLockedCells="1"/>
  <protectedRanges>
    <protectedRange sqref="C15:E23" name="Range1"/>
  </protectedRanges>
  <dataValidations count="1">
    <dataValidation type="whole" operator="greaterThan" allowBlank="1" showInputMessage="1" showErrorMessage="1" errorTitle="Error" error="Positive numbers only." sqref="A1:XFD1048576">
      <formula1>0</formula1>
    </dataValidation>
  </dataValidations>
  <pageMargins left="0.23622047244094491" right="0.23622047244094491" top="0.74803149606299213" bottom="0.74803149606299213" header="0.31496062992125984" footer="0.31496062992125984"/>
  <pageSetup paperSize="9" scale="89" orientation="portrait" r:id="rId1"/>
  <headerFooter>
    <oddFooter>&amp;L&amp;10Westpac Banking Corporation ABN 33 007 457 141&amp;R&amp;10&amp;A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G21"/>
  <sheetViews>
    <sheetView showGridLines="0" zoomScaleNormal="100" workbookViewId="0"/>
  </sheetViews>
  <sheetFormatPr defaultRowHeight="13.8" x14ac:dyDescent="0.25"/>
  <cols>
    <col min="1" max="1" width="7.69921875" customWidth="1"/>
    <col min="2" max="6" width="15.69921875" customWidth="1"/>
    <col min="7" max="7" width="7.69921875" customWidth="1"/>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row r="7" spans="2:7" ht="45" customHeight="1" x14ac:dyDescent="0.9">
      <c r="B7" s="43" t="s">
        <v>99</v>
      </c>
    </row>
    <row r="8" spans="2:7" ht="15" customHeight="1" x14ac:dyDescent="0.25"/>
    <row r="9" spans="2:7" ht="15" customHeight="1" x14ac:dyDescent="0.25"/>
    <row r="10" spans="2:7" ht="15" customHeight="1" x14ac:dyDescent="0.25"/>
    <row r="11" spans="2:7" ht="15" customHeight="1" x14ac:dyDescent="0.25"/>
    <row r="12" spans="2:7" s="18" customFormat="1" ht="19.95" customHeight="1" x14ac:dyDescent="0.25">
      <c r="B12" s="19"/>
      <c r="C12" s="35">
        <f>Welcome!C18</f>
        <v>0</v>
      </c>
      <c r="D12" s="35">
        <f>Welcome!F18</f>
        <v>0</v>
      </c>
      <c r="E12" s="35" t="s">
        <v>11</v>
      </c>
      <c r="F12" s="35" t="s">
        <v>87</v>
      </c>
    </row>
    <row r="13" spans="2:7" s="18" customFormat="1" ht="19.95" customHeight="1" x14ac:dyDescent="0.25">
      <c r="B13" s="55" t="s">
        <v>86</v>
      </c>
      <c r="C13" s="71">
        <f>'1. Property'!C33</f>
        <v>0</v>
      </c>
      <c r="D13" s="71">
        <f>'1. Property'!D33</f>
        <v>0</v>
      </c>
      <c r="E13" s="71">
        <f>'1. Property'!E33</f>
        <v>0</v>
      </c>
      <c r="F13" s="72">
        <f>SUM(C13:E13)</f>
        <v>0</v>
      </c>
    </row>
    <row r="14" spans="2:7" s="18" customFormat="1" ht="19.95" customHeight="1" x14ac:dyDescent="0.25">
      <c r="B14" s="55" t="s">
        <v>88</v>
      </c>
      <c r="C14" s="72">
        <f>'2. Other assets'!D95</f>
        <v>0</v>
      </c>
      <c r="D14" s="73">
        <f>'2. Other assets'!E95</f>
        <v>0</v>
      </c>
      <c r="E14" s="72">
        <f>'2. Other assets'!F95</f>
        <v>0</v>
      </c>
      <c r="F14" s="73">
        <f>SUM(C14:E14)</f>
        <v>0</v>
      </c>
    </row>
    <row r="15" spans="2:7" s="18" customFormat="1" ht="19.95" customHeight="1" x14ac:dyDescent="0.25">
      <c r="B15" s="55" t="s">
        <v>81</v>
      </c>
      <c r="C15" s="95">
        <f>'3. Other money owed'!C24</f>
        <v>0</v>
      </c>
      <c r="D15" s="95">
        <f>'3. Other money owed'!D24</f>
        <v>0</v>
      </c>
      <c r="E15" s="95">
        <f>'3. Other money owed'!E24</f>
        <v>0</v>
      </c>
      <c r="F15" s="95">
        <f>SUM(C15:E15)</f>
        <v>0</v>
      </c>
      <c r="G15" s="18" t="str">
        <f>IF(SUM(C16:E16)=F16," ","!error")</f>
        <v xml:space="preserve"> </v>
      </c>
    </row>
    <row r="16" spans="2:7" s="18" customFormat="1" ht="19.95" customHeight="1" thickBot="1" x14ac:dyDescent="0.3">
      <c r="B16" s="55" t="s">
        <v>85</v>
      </c>
      <c r="C16" s="54">
        <f>C13+C14-C15</f>
        <v>0</v>
      </c>
      <c r="D16" s="54">
        <f>D13+D14-D15</f>
        <v>0</v>
      </c>
      <c r="E16" s="54">
        <f>E13+E14-E15</f>
        <v>0</v>
      </c>
      <c r="F16" s="54">
        <f>SUM(C16:E16)</f>
        <v>0</v>
      </c>
    </row>
    <row r="17" ht="15" customHeight="1" x14ac:dyDescent="0.25"/>
    <row r="18" ht="15" customHeight="1" x14ac:dyDescent="0.25"/>
    <row r="19" ht="15" customHeight="1" x14ac:dyDescent="0.25"/>
    <row r="20" ht="15" customHeight="1" x14ac:dyDescent="0.25"/>
    <row r="21" ht="15" customHeight="1" x14ac:dyDescent="0.25"/>
  </sheetData>
  <sheetProtection password="CCC0" sheet="1" objects="1" scenarios="1" selectLockedCells="1"/>
  <pageMargins left="0.23622047244094491" right="0.23622047244094491" top="0.74803149606299213" bottom="0.74803149606299213" header="0.31496062992125984" footer="0.31496062992125984"/>
  <pageSetup paperSize="9" scale="89" orientation="portrait" r:id="rId1"/>
  <headerFooter>
    <oddFooter>&amp;L&amp;10Westpac Banking Corporation ABN 33 007 457 141&amp;R&amp;10&amp;A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M114"/>
  <sheetViews>
    <sheetView showGridLines="0" zoomScaleNormal="100" workbookViewId="0">
      <pane ySplit="14" topLeftCell="A15" activePane="bottomLeft" state="frozen"/>
      <selection pane="bottomLeft" activeCell="D16" sqref="D16"/>
    </sheetView>
  </sheetViews>
  <sheetFormatPr defaultRowHeight="13.8" x14ac:dyDescent="0.25"/>
  <cols>
    <col min="1" max="1" width="7.69921875" customWidth="1"/>
    <col min="2" max="2" width="18.09765625" customWidth="1"/>
    <col min="3" max="5" width="15.69921875" customWidth="1"/>
    <col min="6" max="6" width="15.69921875" style="7" customWidth="1"/>
    <col min="7" max="7" width="15.69921875" customWidth="1"/>
    <col min="8" max="8" width="15.69921875" style="8" customWidth="1"/>
    <col min="9" max="9" width="7.69921875" customWidth="1"/>
  </cols>
  <sheetData>
    <row r="1" spans="2:13" ht="15" customHeight="1" x14ac:dyDescent="0.25"/>
    <row r="2" spans="2:13" ht="15" customHeight="1" x14ac:dyDescent="0.25"/>
    <row r="3" spans="2:13" ht="15" customHeight="1" x14ac:dyDescent="0.25"/>
    <row r="4" spans="2:13" ht="15" customHeight="1" x14ac:dyDescent="0.25"/>
    <row r="5" spans="2:13" ht="15" customHeight="1" x14ac:dyDescent="0.25"/>
    <row r="6" spans="2:13" s="21" customFormat="1" ht="15" customHeight="1" x14ac:dyDescent="1.05">
      <c r="F6" s="23"/>
      <c r="H6" s="24"/>
      <c r="M6" s="22"/>
    </row>
    <row r="7" spans="2:13" s="21" customFormat="1" ht="45" customHeight="1" x14ac:dyDescent="1.05">
      <c r="B7" s="43" t="s">
        <v>100</v>
      </c>
      <c r="F7" s="23"/>
      <c r="H7" s="24"/>
      <c r="M7" s="22"/>
    </row>
    <row r="8" spans="2:13" s="21" customFormat="1" ht="15" customHeight="1" x14ac:dyDescent="1.05">
      <c r="F8" s="23"/>
      <c r="H8" s="24"/>
      <c r="M8" s="22"/>
    </row>
    <row r="9" spans="2:13" ht="15" customHeight="1" x14ac:dyDescent="0.25"/>
    <row r="10" spans="2:13" s="21" customFormat="1" ht="15" customHeight="1" x14ac:dyDescent="0.25">
      <c r="F10" s="23"/>
      <c r="H10" s="24"/>
    </row>
    <row r="11" spans="2:13" s="21" customFormat="1" ht="15" customHeight="1" x14ac:dyDescent="0.25">
      <c r="F11" s="23"/>
      <c r="H11" s="24"/>
    </row>
    <row r="12" spans="2:13" ht="15" customHeight="1" x14ac:dyDescent="0.25"/>
    <row r="13" spans="2:13" s="38" customFormat="1" ht="19.95" customHeight="1" x14ac:dyDescent="0.25">
      <c r="B13" s="19" t="s">
        <v>92</v>
      </c>
      <c r="C13" s="19"/>
      <c r="D13" s="19" t="s">
        <v>101</v>
      </c>
      <c r="E13" s="35">
        <f>Welcome!C18</f>
        <v>0</v>
      </c>
      <c r="F13" s="19"/>
      <c r="G13" s="36">
        <f>Welcome!F18</f>
        <v>0</v>
      </c>
      <c r="H13" s="19"/>
      <c r="I13" s="37"/>
    </row>
    <row r="14" spans="2:13" s="18" customFormat="1" ht="19.95" customHeight="1" x14ac:dyDescent="0.25">
      <c r="B14" s="17"/>
      <c r="C14" s="17"/>
      <c r="D14" s="17"/>
      <c r="E14" s="35" t="s">
        <v>93</v>
      </c>
      <c r="F14" s="35" t="s">
        <v>94</v>
      </c>
      <c r="G14" s="36" t="s">
        <v>93</v>
      </c>
      <c r="H14" s="35" t="s">
        <v>94</v>
      </c>
      <c r="I14" s="25"/>
    </row>
    <row r="15" spans="2:13" s="30" customFormat="1" ht="19.95" customHeight="1" x14ac:dyDescent="0.25">
      <c r="B15" s="26" t="s">
        <v>130</v>
      </c>
      <c r="C15" s="27"/>
      <c r="D15" s="27"/>
      <c r="E15" s="27"/>
      <c r="F15" s="28"/>
      <c r="G15" s="27"/>
      <c r="H15" s="29"/>
      <c r="I15" s="25"/>
    </row>
    <row r="16" spans="2:13" s="30" customFormat="1" ht="36.6" customHeight="1" x14ac:dyDescent="0.25">
      <c r="B16" s="137">
        <f>'1. Property'!C16</f>
        <v>0</v>
      </c>
      <c r="C16" s="96" t="str">
        <f>IF(SUM('1. Property'!C22:E22)=0," ",SUM('1. Property'!C22:E22))</f>
        <v xml:space="preserve"> </v>
      </c>
      <c r="D16" s="132"/>
      <c r="E16" s="133" t="str">
        <f>IF(C16=" "," ",('1. Property'!C22+('1. Property'!E22/2))/SUM('1. Property'!C22:E22))</f>
        <v xml:space="preserve"> </v>
      </c>
      <c r="F16" s="103" t="str">
        <f t="shared" ref="F16" si="0">IF(C16=" "," ",C16*E16)</f>
        <v xml:space="preserve"> </v>
      </c>
      <c r="G16" s="31" t="str">
        <f t="shared" ref="G16" si="1">IF(C16=" "," ",1-E16)</f>
        <v xml:space="preserve"> </v>
      </c>
      <c r="H16" s="103" t="str">
        <f t="shared" ref="H16" si="2">IF(C16=" "," ",G16*C16)</f>
        <v xml:space="preserve"> </v>
      </c>
      <c r="I16" s="25"/>
    </row>
    <row r="17" spans="2:9" s="30" customFormat="1" ht="36.6" customHeight="1" x14ac:dyDescent="0.25">
      <c r="B17" s="137">
        <f>'1. Property'!C25</f>
        <v>0</v>
      </c>
      <c r="C17" s="96" t="str">
        <f>IF(SUM('1. Property'!C31:E31)=0," ",SUM('1. Property'!C31:E31))</f>
        <v xml:space="preserve"> </v>
      </c>
      <c r="D17" s="132"/>
      <c r="E17" s="133" t="str">
        <f>IF(C17=" "," ",('1. Property'!C31+('1. Property'!E31/2))/SUM('1. Property'!C31:E31))</f>
        <v xml:space="preserve"> </v>
      </c>
      <c r="F17" s="103" t="str">
        <f t="shared" ref="F17" si="3">IF(C17=" "," ",C17*E17)</f>
        <v xml:space="preserve"> </v>
      </c>
      <c r="G17" s="31" t="str">
        <f t="shared" ref="G17" si="4">IF(C17=" "," ",1-E17)</f>
        <v xml:space="preserve"> </v>
      </c>
      <c r="H17" s="103" t="str">
        <f t="shared" ref="H17" si="5">IF(C17=" "," ",G17*C17)</f>
        <v xml:space="preserve"> </v>
      </c>
      <c r="I17" s="25"/>
    </row>
    <row r="18" spans="2:9" s="18" customFormat="1" ht="19.95" customHeight="1" x14ac:dyDescent="0.25">
      <c r="B18" s="26" t="s">
        <v>79</v>
      </c>
      <c r="C18" s="27"/>
      <c r="D18" s="32"/>
      <c r="E18" s="32"/>
      <c r="F18" s="104"/>
      <c r="G18" s="32"/>
      <c r="H18" s="104"/>
      <c r="I18" s="33"/>
    </row>
    <row r="19" spans="2:9" s="18" customFormat="1" ht="19.95" customHeight="1" x14ac:dyDescent="0.25">
      <c r="B19" s="138" t="str">
        <f>'2. Other assets'!C16</f>
        <v>Fund name</v>
      </c>
      <c r="C19" s="96" t="str">
        <f>IF(SUM('2. Other assets'!D16:'2. Other assets'!F16)=0," ",SUM('2. Other assets'!D16:'2. Other assets'!F16))</f>
        <v xml:space="preserve"> </v>
      </c>
      <c r="D19" s="134"/>
      <c r="E19" s="133" t="str">
        <f>IF(C19=" "," ",('2. Other assets'!D16+('2. Other assets'!F16/2))/SUM('2. Other assets'!D16:F16))</f>
        <v xml:space="preserve"> </v>
      </c>
      <c r="F19" s="103" t="str">
        <f t="shared" ref="F19:F20" si="6">IF(C19=" "," ",C19*E19)</f>
        <v xml:space="preserve"> </v>
      </c>
      <c r="G19" s="31" t="str">
        <f t="shared" ref="G19:G20" si="7">IF(C19=" "," ",1-E19)</f>
        <v xml:space="preserve"> </v>
      </c>
      <c r="H19" s="103" t="str">
        <f t="shared" ref="H19:H20" si="8">IF(C19=" "," ",G19*C19)</f>
        <v xml:space="preserve"> </v>
      </c>
      <c r="I19" s="34"/>
    </row>
    <row r="20" spans="2:9" s="18" customFormat="1" ht="19.95" customHeight="1" x14ac:dyDescent="0.25">
      <c r="B20" s="138" t="str">
        <f>'2. Other assets'!C17</f>
        <v>Fund name</v>
      </c>
      <c r="C20" s="96" t="str">
        <f>IF(SUM('2. Other assets'!D17:'2. Other assets'!F17)=0," ",SUM('2. Other assets'!D17:'2. Other assets'!F17))</f>
        <v xml:space="preserve"> </v>
      </c>
      <c r="D20" s="134"/>
      <c r="E20" s="133" t="str">
        <f>IF(C20=" "," ",('2. Other assets'!D17+('2. Other assets'!F17/2))/SUM('2. Other assets'!D17:F17))</f>
        <v xml:space="preserve"> </v>
      </c>
      <c r="F20" s="103" t="str">
        <f t="shared" si="6"/>
        <v xml:space="preserve"> </v>
      </c>
      <c r="G20" s="31" t="str">
        <f t="shared" si="7"/>
        <v xml:space="preserve"> </v>
      </c>
      <c r="H20" s="103" t="str">
        <f t="shared" si="8"/>
        <v xml:space="preserve"> </v>
      </c>
      <c r="I20" s="34"/>
    </row>
    <row r="21" spans="2:9" s="18" customFormat="1" ht="19.95" customHeight="1" x14ac:dyDescent="0.25">
      <c r="B21" s="26" t="s">
        <v>128</v>
      </c>
      <c r="C21" s="27"/>
      <c r="D21" s="32"/>
      <c r="E21" s="32"/>
      <c r="F21" s="101"/>
      <c r="G21" s="32"/>
      <c r="H21" s="101"/>
      <c r="I21" s="33"/>
    </row>
    <row r="22" spans="2:9" s="18" customFormat="1" ht="19.95" customHeight="1" x14ac:dyDescent="0.25">
      <c r="B22" s="55" t="str">
        <f>'2. Other assets'!C19</f>
        <v>Shares</v>
      </c>
      <c r="C22" s="96" t="str">
        <f>IF(SUM('2. Other assets'!D19:'2. Other assets'!F19)=0," ",SUM('2. Other assets'!D19:'2. Other assets'!F19))</f>
        <v xml:space="preserve"> </v>
      </c>
      <c r="D22" s="134"/>
      <c r="E22" s="133" t="str">
        <f>IF(C22=" "," ",('2. Other assets'!D19+('2. Other assets'!F19/2))/SUM('2. Other assets'!D19:F19))</f>
        <v xml:space="preserve"> </v>
      </c>
      <c r="F22" s="103" t="str">
        <f t="shared" ref="F22:F28" si="9">IF(C22=" "," ",C22*E22)</f>
        <v xml:space="preserve"> </v>
      </c>
      <c r="G22" s="31" t="str">
        <f t="shared" ref="G22:G28" si="10">IF(C22=" "," ",1-E22)</f>
        <v xml:space="preserve"> </v>
      </c>
      <c r="H22" s="103" t="str">
        <f t="shared" ref="H22:H28" si="11">IF(C22=" "," ",G22*C22)</f>
        <v xml:space="preserve"> </v>
      </c>
      <c r="I22" s="34"/>
    </row>
    <row r="23" spans="2:9" s="18" customFormat="1" ht="19.95" customHeight="1" x14ac:dyDescent="0.25">
      <c r="B23" s="55" t="str">
        <f>'2. Other assets'!C20</f>
        <v>Term deposit</v>
      </c>
      <c r="C23" s="96" t="str">
        <f>IF(SUM('2. Other assets'!D20:'2. Other assets'!F20)=0," ",SUM('2. Other assets'!D20:'2. Other assets'!F20))</f>
        <v xml:space="preserve"> </v>
      </c>
      <c r="D23" s="134"/>
      <c r="E23" s="133" t="str">
        <f>IF(C23=" "," ",('2. Other assets'!D20+('2. Other assets'!F20/2))/SUM('2. Other assets'!D20:F20))</f>
        <v xml:space="preserve"> </v>
      </c>
      <c r="F23" s="103" t="str">
        <f t="shared" si="9"/>
        <v xml:space="preserve"> </v>
      </c>
      <c r="G23" s="31" t="str">
        <f t="shared" si="10"/>
        <v xml:space="preserve"> </v>
      </c>
      <c r="H23" s="103" t="str">
        <f t="shared" si="11"/>
        <v xml:space="preserve"> </v>
      </c>
      <c r="I23" s="34"/>
    </row>
    <row r="24" spans="2:9" s="18" customFormat="1" ht="19.95" customHeight="1" x14ac:dyDescent="0.25">
      <c r="B24" s="55" t="str">
        <f>'2. Other assets'!C21</f>
        <v>Managed funds</v>
      </c>
      <c r="C24" s="96" t="str">
        <f>IF(SUM('2. Other assets'!D21:'2. Other assets'!F21)=0," ",SUM('2. Other assets'!D21:'2. Other assets'!F21))</f>
        <v xml:space="preserve"> </v>
      </c>
      <c r="D24" s="134"/>
      <c r="E24" s="133" t="str">
        <f>IF(C24=" "," ",('2. Other assets'!D21+('2. Other assets'!F21/2))/SUM('2. Other assets'!D21:F21))</f>
        <v xml:space="preserve"> </v>
      </c>
      <c r="F24" s="103" t="str">
        <f t="shared" si="9"/>
        <v xml:space="preserve"> </v>
      </c>
      <c r="G24" s="31" t="str">
        <f t="shared" si="10"/>
        <v xml:space="preserve"> </v>
      </c>
      <c r="H24" s="103" t="str">
        <f t="shared" si="11"/>
        <v xml:space="preserve"> </v>
      </c>
      <c r="I24" s="34"/>
    </row>
    <row r="25" spans="2:9" s="18" customFormat="1" ht="19.95" customHeight="1" x14ac:dyDescent="0.25">
      <c r="B25" s="55" t="str">
        <f>'2. Other assets'!C22</f>
        <v>Collections</v>
      </c>
      <c r="C25" s="96" t="str">
        <f>IF(SUM('2. Other assets'!D22:'2. Other assets'!F22)=0," ",SUM('2. Other assets'!D22:'2. Other assets'!F22))</f>
        <v xml:space="preserve"> </v>
      </c>
      <c r="D25" s="134"/>
      <c r="E25" s="133" t="str">
        <f>IF(C25=" "," ",('2. Other assets'!D22+('2. Other assets'!F22/2))/SUM('2. Other assets'!D22:F22))</f>
        <v xml:space="preserve"> </v>
      </c>
      <c r="F25" s="103" t="str">
        <f t="shared" si="9"/>
        <v xml:space="preserve"> </v>
      </c>
      <c r="G25" s="31" t="str">
        <f t="shared" si="10"/>
        <v xml:space="preserve"> </v>
      </c>
      <c r="H25" s="103" t="str">
        <f t="shared" si="11"/>
        <v xml:space="preserve"> </v>
      </c>
      <c r="I25" s="34"/>
    </row>
    <row r="26" spans="2:9" s="18" customFormat="1" ht="19.95" customHeight="1" x14ac:dyDescent="0.25">
      <c r="B26" s="55" t="str">
        <f>'2. Other assets'!C23</f>
        <v>Time share units</v>
      </c>
      <c r="C26" s="96" t="str">
        <f>IF(SUM('2. Other assets'!D23:'2. Other assets'!F23)=0," ",SUM('2. Other assets'!D23:'2. Other assets'!F23))</f>
        <v xml:space="preserve"> </v>
      </c>
      <c r="D26" s="134"/>
      <c r="E26" s="133" t="str">
        <f>IF(C26=" "," ",('2. Other assets'!D23+('2. Other assets'!F23/2))/SUM('2. Other assets'!D23:F23))</f>
        <v xml:space="preserve"> </v>
      </c>
      <c r="F26" s="103" t="str">
        <f t="shared" si="9"/>
        <v xml:space="preserve"> </v>
      </c>
      <c r="G26" s="31" t="str">
        <f t="shared" si="10"/>
        <v xml:space="preserve"> </v>
      </c>
      <c r="H26" s="103" t="str">
        <f t="shared" si="11"/>
        <v xml:space="preserve"> </v>
      </c>
      <c r="I26" s="34"/>
    </row>
    <row r="27" spans="2:9" s="18" customFormat="1" ht="19.95" customHeight="1" x14ac:dyDescent="0.25">
      <c r="B27" s="58" t="str">
        <f>'2. Other assets'!C24</f>
        <v>Other</v>
      </c>
      <c r="C27" s="96" t="str">
        <f>IF(SUM('2. Other assets'!D24:'2. Other assets'!F24)=0," ",SUM('2. Other assets'!D24:'2. Other assets'!F24))</f>
        <v xml:space="preserve"> </v>
      </c>
      <c r="D27" s="134"/>
      <c r="E27" s="133" t="str">
        <f>IF(C27=" "," ",('2. Other assets'!D24+('2. Other assets'!F24/2))/SUM('2. Other assets'!D24:F24))</f>
        <v xml:space="preserve"> </v>
      </c>
      <c r="F27" s="103" t="str">
        <f t="shared" si="9"/>
        <v xml:space="preserve"> </v>
      </c>
      <c r="G27" s="31" t="str">
        <f t="shared" si="10"/>
        <v xml:space="preserve"> </v>
      </c>
      <c r="H27" s="103" t="str">
        <f t="shared" si="11"/>
        <v xml:space="preserve"> </v>
      </c>
      <c r="I27" s="34"/>
    </row>
    <row r="28" spans="2:9" s="18" customFormat="1" ht="19.95" customHeight="1" x14ac:dyDescent="0.25">
      <c r="B28" s="58" t="str">
        <f>'2. Other assets'!C25</f>
        <v>Other</v>
      </c>
      <c r="C28" s="96" t="str">
        <f>IF(SUM('2. Other assets'!D25:'2. Other assets'!F25)=0," ",SUM('2. Other assets'!D25:'2. Other assets'!F25))</f>
        <v xml:space="preserve"> </v>
      </c>
      <c r="D28" s="134"/>
      <c r="E28" s="133" t="str">
        <f>IF(C28=" "," ",('2. Other assets'!D25+('2. Other assets'!F25/2))/SUM('2. Other assets'!D25:F25))</f>
        <v xml:space="preserve"> </v>
      </c>
      <c r="F28" s="103" t="str">
        <f t="shared" si="9"/>
        <v xml:space="preserve"> </v>
      </c>
      <c r="G28" s="31" t="str">
        <f t="shared" si="10"/>
        <v xml:space="preserve"> </v>
      </c>
      <c r="H28" s="103" t="str">
        <f t="shared" si="11"/>
        <v xml:space="preserve"> </v>
      </c>
      <c r="I28" s="34"/>
    </row>
    <row r="29" spans="2:9" s="18" customFormat="1" ht="19.95" customHeight="1" x14ac:dyDescent="0.25">
      <c r="B29" s="26" t="s">
        <v>69</v>
      </c>
      <c r="C29" s="27"/>
      <c r="D29" s="32"/>
      <c r="E29" s="32"/>
      <c r="F29" s="101"/>
      <c r="G29" s="32"/>
      <c r="H29" s="101"/>
      <c r="I29" s="33"/>
    </row>
    <row r="30" spans="2:9" s="18" customFormat="1" ht="19.95" customHeight="1" x14ac:dyDescent="0.25">
      <c r="B30" s="55" t="str">
        <f>'2. Other assets'!C27</f>
        <v>Transaction</v>
      </c>
      <c r="C30" s="96" t="str">
        <f>IF(SUM('2. Other assets'!D27:'2. Other assets'!F27)=0," ",SUM('2. Other assets'!D27:'2. Other assets'!F27))</f>
        <v xml:space="preserve"> </v>
      </c>
      <c r="D30" s="134"/>
      <c r="E30" s="133" t="str">
        <f>IF(C30=" "," ",('2. Other assets'!D27+('2. Other assets'!F27/2))/SUM('2. Other assets'!D27:F27))</f>
        <v xml:space="preserve"> </v>
      </c>
      <c r="F30" s="103" t="str">
        <f>IF(C30=" "," ",C30*E30)</f>
        <v xml:space="preserve"> </v>
      </c>
      <c r="G30" s="31" t="str">
        <f>IF(C30=" "," ",1-E30)</f>
        <v xml:space="preserve"> </v>
      </c>
      <c r="H30" s="103" t="str">
        <f>IF(C30=" "," ",G30*C30)</f>
        <v xml:space="preserve"> </v>
      </c>
      <c r="I30" s="34"/>
    </row>
    <row r="31" spans="2:9" s="18" customFormat="1" ht="19.95" customHeight="1" x14ac:dyDescent="0.25">
      <c r="B31" s="55" t="str">
        <f>'2. Other assets'!C28</f>
        <v>Savings</v>
      </c>
      <c r="C31" s="96" t="str">
        <f>IF(SUM('2. Other assets'!D28:'2. Other assets'!F28)=0," ",SUM('2. Other assets'!D28:'2. Other assets'!F28))</f>
        <v xml:space="preserve"> </v>
      </c>
      <c r="D31" s="134"/>
      <c r="E31" s="133" t="str">
        <f>IF(C31=" "," ",('2. Other assets'!D28+('2. Other assets'!F28/2))/SUM('2. Other assets'!D28:F28))</f>
        <v xml:space="preserve"> </v>
      </c>
      <c r="F31" s="103" t="str">
        <f>IF(C31=" "," ",C31*E31)</f>
        <v xml:space="preserve"> </v>
      </c>
      <c r="G31" s="31" t="str">
        <f>IF(C31=" "," ",1-E31)</f>
        <v xml:space="preserve"> </v>
      </c>
      <c r="H31" s="103" t="str">
        <f>IF(C31=" "," ",G31*C31)</f>
        <v xml:space="preserve"> </v>
      </c>
      <c r="I31" s="34"/>
    </row>
    <row r="32" spans="2:9" s="18" customFormat="1" ht="19.95" customHeight="1" x14ac:dyDescent="0.25">
      <c r="B32" s="55" t="str">
        <f>'2. Other assets'!C29</f>
        <v>Offset</v>
      </c>
      <c r="C32" s="96" t="str">
        <f>IF(SUM('2. Other assets'!D29:'2. Other assets'!F29)=0," ",SUM('2. Other assets'!D29:'2. Other assets'!F29))</f>
        <v xml:space="preserve"> </v>
      </c>
      <c r="D32" s="134"/>
      <c r="E32" s="133" t="str">
        <f>IF(C32=" "," ",('2. Other assets'!D29+('2. Other assets'!F29/2))/SUM('2. Other assets'!D29:F29))</f>
        <v xml:space="preserve"> </v>
      </c>
      <c r="F32" s="103" t="str">
        <f>IF(C32=" "," ",C32*E32)</f>
        <v xml:space="preserve"> </v>
      </c>
      <c r="G32" s="31" t="str">
        <f>IF(C32=" "," ",1-E32)</f>
        <v xml:space="preserve"> </v>
      </c>
      <c r="H32" s="103" t="str">
        <f>IF(C32=" "," ",G32*C32)</f>
        <v xml:space="preserve"> </v>
      </c>
      <c r="I32" s="34"/>
    </row>
    <row r="33" spans="2:9" s="18" customFormat="1" ht="19.95" customHeight="1" x14ac:dyDescent="0.25">
      <c r="B33" s="58" t="str">
        <f>'2. Other assets'!C30</f>
        <v xml:space="preserve">Other </v>
      </c>
      <c r="C33" s="96" t="str">
        <f>IF(SUM('2. Other assets'!D30:'2. Other assets'!F30)=0," ",SUM('2. Other assets'!D30:'2. Other assets'!F30))</f>
        <v xml:space="preserve"> </v>
      </c>
      <c r="D33" s="134"/>
      <c r="E33" s="133" t="str">
        <f>IF(C33=" "," ",('2. Other assets'!D30+('2. Other assets'!F30/2))/SUM('2. Other assets'!D30:F30))</f>
        <v xml:space="preserve"> </v>
      </c>
      <c r="F33" s="103" t="str">
        <f>IF(C33=" "," ",C33*E33)</f>
        <v xml:space="preserve"> </v>
      </c>
      <c r="G33" s="31" t="str">
        <f>IF(C33=" "," ",1-E33)</f>
        <v xml:space="preserve"> </v>
      </c>
      <c r="H33" s="103" t="str">
        <f>IF(C33=" "," ",G33*C33)</f>
        <v xml:space="preserve"> </v>
      </c>
      <c r="I33" s="34"/>
    </row>
    <row r="34" spans="2:9" s="18" customFormat="1" ht="19.95" customHeight="1" x14ac:dyDescent="0.25">
      <c r="B34" s="58" t="str">
        <f>'2. Other assets'!C31</f>
        <v>Other</v>
      </c>
      <c r="C34" s="96" t="str">
        <f>IF(SUM('2. Other assets'!D31:'2. Other assets'!F31)=0," ",SUM('2. Other assets'!D31:'2. Other assets'!F31))</f>
        <v xml:space="preserve"> </v>
      </c>
      <c r="D34" s="134"/>
      <c r="E34" s="133" t="str">
        <f>IF(C34=" "," ",('2. Other assets'!D31+('2. Other assets'!F31/2))/SUM('2. Other assets'!D31:F31))</f>
        <v xml:space="preserve"> </v>
      </c>
      <c r="F34" s="103" t="str">
        <f>IF(C34=" "," ",C34*E34)</f>
        <v xml:space="preserve"> </v>
      </c>
      <c r="G34" s="31" t="str">
        <f>IF(C34=" "," ",1-E34)</f>
        <v xml:space="preserve"> </v>
      </c>
      <c r="H34" s="103" t="str">
        <f>IF(C34=" "," ",G34*C34)</f>
        <v xml:space="preserve"> </v>
      </c>
      <c r="I34" s="34"/>
    </row>
    <row r="35" spans="2:9" s="18" customFormat="1" ht="19.95" customHeight="1" x14ac:dyDescent="0.25">
      <c r="B35" s="26" t="s">
        <v>123</v>
      </c>
      <c r="C35" s="27"/>
      <c r="D35" s="32"/>
      <c r="E35" s="32"/>
      <c r="F35" s="101"/>
      <c r="G35" s="32"/>
      <c r="H35" s="101"/>
      <c r="I35" s="33"/>
    </row>
    <row r="36" spans="2:9" s="18" customFormat="1" ht="19.95" customHeight="1" x14ac:dyDescent="0.25">
      <c r="B36" s="55" t="str">
        <f>'2. Other assets'!C33</f>
        <v>Car 1</v>
      </c>
      <c r="C36" s="96" t="str">
        <f>IF(SUM('2. Other assets'!D33:'2. Other assets'!F33)=0," ",SUM('2. Other assets'!D33:'2. Other assets'!F33))</f>
        <v xml:space="preserve"> </v>
      </c>
      <c r="D36" s="134"/>
      <c r="E36" s="133" t="str">
        <f>IF(C36=" "," ",('2. Other assets'!D33+('2. Other assets'!F33/2))/SUM('2. Other assets'!D33:F33))</f>
        <v xml:space="preserve"> </v>
      </c>
      <c r="F36" s="103" t="str">
        <f t="shared" ref="F36:F43" si="12">IF(C36=" "," ",C36*E36)</f>
        <v xml:space="preserve"> </v>
      </c>
      <c r="G36" s="31" t="str">
        <f t="shared" ref="G36:G43" si="13">IF(C36=" "," ",1-E36)</f>
        <v xml:space="preserve"> </v>
      </c>
      <c r="H36" s="103" t="str">
        <f t="shared" ref="H36:H43" si="14">IF(C36=" "," ",G36*C36)</f>
        <v xml:space="preserve"> </v>
      </c>
      <c r="I36" s="34"/>
    </row>
    <row r="37" spans="2:9" s="18" customFormat="1" ht="19.95" customHeight="1" x14ac:dyDescent="0.25">
      <c r="B37" s="55" t="str">
        <f>'2. Other assets'!C34</f>
        <v>Car 2</v>
      </c>
      <c r="C37" s="96" t="str">
        <f>IF(SUM('2. Other assets'!D34:'2. Other assets'!F34)=0," ",SUM('2. Other assets'!D34:'2. Other assets'!F34))</f>
        <v xml:space="preserve"> </v>
      </c>
      <c r="D37" s="134"/>
      <c r="E37" s="133" t="str">
        <f>IF(C37=" "," ",('2. Other assets'!D34+('2. Other assets'!F34/2))/SUM('2. Other assets'!D34:F34))</f>
        <v xml:space="preserve"> </v>
      </c>
      <c r="F37" s="103" t="str">
        <f t="shared" si="12"/>
        <v xml:space="preserve"> </v>
      </c>
      <c r="G37" s="31" t="str">
        <f t="shared" si="13"/>
        <v xml:space="preserve"> </v>
      </c>
      <c r="H37" s="103" t="str">
        <f t="shared" si="14"/>
        <v xml:space="preserve"> </v>
      </c>
      <c r="I37" s="34"/>
    </row>
    <row r="38" spans="2:9" s="18" customFormat="1" ht="19.95" customHeight="1" x14ac:dyDescent="0.25">
      <c r="B38" s="55" t="str">
        <f>'2. Other assets'!C35</f>
        <v>Trailer</v>
      </c>
      <c r="C38" s="96" t="str">
        <f>IF(SUM('2. Other assets'!D35:'2. Other assets'!F35)=0," ",SUM('2. Other assets'!D35:'2. Other assets'!F35))</f>
        <v xml:space="preserve"> </v>
      </c>
      <c r="D38" s="134"/>
      <c r="E38" s="133" t="str">
        <f>IF(C38=" "," ",('2. Other assets'!D35+('2. Other assets'!F35/2))/SUM('2. Other assets'!D35:F35))</f>
        <v xml:space="preserve"> </v>
      </c>
      <c r="F38" s="103" t="str">
        <f t="shared" si="12"/>
        <v xml:space="preserve"> </v>
      </c>
      <c r="G38" s="31" t="str">
        <f t="shared" si="13"/>
        <v xml:space="preserve"> </v>
      </c>
      <c r="H38" s="103" t="str">
        <f t="shared" si="14"/>
        <v xml:space="preserve"> </v>
      </c>
      <c r="I38" s="34"/>
    </row>
    <row r="39" spans="2:9" s="18" customFormat="1" ht="19.95" customHeight="1" x14ac:dyDescent="0.25">
      <c r="B39" s="55" t="str">
        <f>'2. Other assets'!C36</f>
        <v>Motorbike/scooter</v>
      </c>
      <c r="C39" s="96" t="str">
        <f>IF(SUM('2. Other assets'!D36:'2. Other assets'!F36)=0," ",SUM('2. Other assets'!D36:'2. Other assets'!F36))</f>
        <v xml:space="preserve"> </v>
      </c>
      <c r="D39" s="134"/>
      <c r="E39" s="133" t="str">
        <f>IF(C39=" "," ",('2. Other assets'!D36+('2. Other assets'!F36/2))/SUM('2. Other assets'!D36:F36))</f>
        <v xml:space="preserve"> </v>
      </c>
      <c r="F39" s="103" t="str">
        <f t="shared" si="12"/>
        <v xml:space="preserve"> </v>
      </c>
      <c r="G39" s="31" t="str">
        <f t="shared" si="13"/>
        <v xml:space="preserve"> </v>
      </c>
      <c r="H39" s="103" t="str">
        <f t="shared" si="14"/>
        <v xml:space="preserve"> </v>
      </c>
      <c r="I39" s="34"/>
    </row>
    <row r="40" spans="2:9" s="18" customFormat="1" ht="19.95" customHeight="1" x14ac:dyDescent="0.25">
      <c r="B40" s="55" t="str">
        <f>'2. Other assets'!C37</f>
        <v>Boat</v>
      </c>
      <c r="C40" s="96" t="str">
        <f>IF(SUM('2. Other assets'!D37:'2. Other assets'!F37)=0," ",SUM('2. Other assets'!D37:'2. Other assets'!F37))</f>
        <v xml:space="preserve"> </v>
      </c>
      <c r="D40" s="134"/>
      <c r="E40" s="133" t="str">
        <f>IF(C40=" "," ",('2. Other assets'!D37+('2. Other assets'!F37/2))/SUM('2. Other assets'!D37:F37))</f>
        <v xml:space="preserve"> </v>
      </c>
      <c r="F40" s="103" t="str">
        <f t="shared" si="12"/>
        <v xml:space="preserve"> </v>
      </c>
      <c r="G40" s="31" t="str">
        <f t="shared" si="13"/>
        <v xml:space="preserve"> </v>
      </c>
      <c r="H40" s="103" t="str">
        <f t="shared" si="14"/>
        <v xml:space="preserve"> </v>
      </c>
      <c r="I40" s="34"/>
    </row>
    <row r="41" spans="2:9" s="18" customFormat="1" ht="19.95" customHeight="1" x14ac:dyDescent="0.25">
      <c r="B41" s="55" t="str">
        <f>'2. Other assets'!C38</f>
        <v>Jet ski</v>
      </c>
      <c r="C41" s="96" t="str">
        <f>IF(SUM('2. Other assets'!D38:'2. Other assets'!F38)=0," ",SUM('2. Other assets'!D38:'2. Other assets'!F38))</f>
        <v xml:space="preserve"> </v>
      </c>
      <c r="D41" s="134"/>
      <c r="E41" s="133" t="str">
        <f>IF(C41=" "," ",('2. Other assets'!D38+('2. Other assets'!F38/2))/SUM('2. Other assets'!D38:F38))</f>
        <v xml:space="preserve"> </v>
      </c>
      <c r="F41" s="103" t="str">
        <f t="shared" si="12"/>
        <v xml:space="preserve"> </v>
      </c>
      <c r="G41" s="31" t="str">
        <f t="shared" si="13"/>
        <v xml:space="preserve"> </v>
      </c>
      <c r="H41" s="103" t="str">
        <f t="shared" si="14"/>
        <v xml:space="preserve"> </v>
      </c>
      <c r="I41" s="34"/>
    </row>
    <row r="42" spans="2:9" s="18" customFormat="1" ht="19.95" customHeight="1" x14ac:dyDescent="0.25">
      <c r="B42" s="58" t="str">
        <f>'2. Other assets'!C39</f>
        <v>Other</v>
      </c>
      <c r="C42" s="96" t="str">
        <f>IF(SUM('2. Other assets'!D39:'2. Other assets'!F39)=0," ",SUM('2. Other assets'!D39:'2. Other assets'!F39))</f>
        <v xml:space="preserve"> </v>
      </c>
      <c r="D42" s="134"/>
      <c r="E42" s="133" t="str">
        <f>IF(C42=" "," ",('2. Other assets'!D39+('2. Other assets'!F39/2))/SUM('2. Other assets'!D39:F39))</f>
        <v xml:space="preserve"> </v>
      </c>
      <c r="F42" s="103" t="str">
        <f t="shared" si="12"/>
        <v xml:space="preserve"> </v>
      </c>
      <c r="G42" s="31" t="str">
        <f t="shared" si="13"/>
        <v xml:space="preserve"> </v>
      </c>
      <c r="H42" s="103" t="str">
        <f t="shared" si="14"/>
        <v xml:space="preserve"> </v>
      </c>
      <c r="I42" s="34"/>
    </row>
    <row r="43" spans="2:9" s="18" customFormat="1" ht="19.95" customHeight="1" x14ac:dyDescent="0.25">
      <c r="B43" s="58" t="str">
        <f>'2. Other assets'!C40</f>
        <v>Other</v>
      </c>
      <c r="C43" s="96" t="str">
        <f>IF(SUM('2. Other assets'!D40:'2. Other assets'!F40)=0," ",SUM('2. Other assets'!D40:'2. Other assets'!F40))</f>
        <v xml:space="preserve"> </v>
      </c>
      <c r="D43" s="134"/>
      <c r="E43" s="133" t="str">
        <f>IF(C43=" "," ",('2. Other assets'!D40+('2. Other assets'!F40/2))/SUM('2. Other assets'!D40:F40))</f>
        <v xml:space="preserve"> </v>
      </c>
      <c r="F43" s="103" t="str">
        <f t="shared" si="12"/>
        <v xml:space="preserve"> </v>
      </c>
      <c r="G43" s="31" t="str">
        <f t="shared" si="13"/>
        <v xml:space="preserve"> </v>
      </c>
      <c r="H43" s="103" t="str">
        <f t="shared" si="14"/>
        <v xml:space="preserve"> </v>
      </c>
      <c r="I43" s="34"/>
    </row>
    <row r="44" spans="2:9" s="18" customFormat="1" ht="19.95" customHeight="1" x14ac:dyDescent="0.25">
      <c r="B44" s="26" t="s">
        <v>12</v>
      </c>
      <c r="C44" s="27"/>
      <c r="D44" s="32"/>
      <c r="E44" s="32"/>
      <c r="F44" s="101"/>
      <c r="G44" s="32"/>
      <c r="H44" s="101"/>
      <c r="I44" s="33"/>
    </row>
    <row r="45" spans="2:9" s="18" customFormat="1" ht="19.95" customHeight="1" x14ac:dyDescent="0.25">
      <c r="B45" s="55" t="str">
        <f>'2. Other assets'!C42</f>
        <v>Dining table &amp; chairs</v>
      </c>
      <c r="C45" s="96" t="str">
        <f>IF(SUM('2. Other assets'!D42:'2. Other assets'!F42)=0," ",SUM('2. Other assets'!D42:'2. Other assets'!F42))</f>
        <v xml:space="preserve"> </v>
      </c>
      <c r="D45" s="134"/>
      <c r="E45" s="133" t="str">
        <f>IF(C45=" "," ",('2. Other assets'!D42+('2. Other assets'!F42/2))/SUM('2. Other assets'!D42:F42))</f>
        <v xml:space="preserve"> </v>
      </c>
      <c r="F45" s="103" t="str">
        <f t="shared" ref="F45:F57" si="15">IF(C45=" "," ",C45*E45)</f>
        <v xml:space="preserve"> </v>
      </c>
      <c r="G45" s="31" t="str">
        <f t="shared" ref="G45:G57" si="16">IF(C45=" "," ",1-E45)</f>
        <v xml:space="preserve"> </v>
      </c>
      <c r="H45" s="103" t="str">
        <f t="shared" ref="H45:H57" si="17">IF(C45=" "," ",G45*C45)</f>
        <v xml:space="preserve"> </v>
      </c>
      <c r="I45" s="34"/>
    </row>
    <row r="46" spans="2:9" s="18" customFormat="1" ht="19.95" customHeight="1" x14ac:dyDescent="0.25">
      <c r="B46" s="55" t="str">
        <f>'2. Other assets'!C43</f>
        <v>Kitchen table &amp; chairs</v>
      </c>
      <c r="C46" s="96" t="str">
        <f>IF(SUM('2. Other assets'!D43:'2. Other assets'!F43)=0," ",SUM('2. Other assets'!D43:'2. Other assets'!F43))</f>
        <v xml:space="preserve"> </v>
      </c>
      <c r="D46" s="134"/>
      <c r="E46" s="133" t="str">
        <f>IF(C46=" "," ",('2. Other assets'!D43+('2. Other assets'!F43/2))/SUM('2. Other assets'!D43:F43))</f>
        <v xml:space="preserve"> </v>
      </c>
      <c r="F46" s="103" t="str">
        <f t="shared" si="15"/>
        <v xml:space="preserve"> </v>
      </c>
      <c r="G46" s="31" t="str">
        <f t="shared" si="16"/>
        <v xml:space="preserve"> </v>
      </c>
      <c r="H46" s="103" t="str">
        <f t="shared" si="17"/>
        <v xml:space="preserve"> </v>
      </c>
      <c r="I46" s="34"/>
    </row>
    <row r="47" spans="2:9" s="18" customFormat="1" ht="19.95" customHeight="1" x14ac:dyDescent="0.25">
      <c r="B47" s="55" t="str">
        <f>'2. Other assets'!C44</f>
        <v>Buffet/sideboard</v>
      </c>
      <c r="C47" s="96" t="str">
        <f>IF(SUM('2. Other assets'!D44:'2. Other assets'!F44)=0," ",SUM('2. Other assets'!D44:'2. Other assets'!F44))</f>
        <v xml:space="preserve"> </v>
      </c>
      <c r="D47" s="134"/>
      <c r="E47" s="133" t="str">
        <f>IF(C47=" "," ",('2. Other assets'!D44+('2. Other assets'!F44/2))/SUM('2. Other assets'!D44:F44))</f>
        <v xml:space="preserve"> </v>
      </c>
      <c r="F47" s="103" t="str">
        <f t="shared" si="15"/>
        <v xml:space="preserve"> </v>
      </c>
      <c r="G47" s="31" t="str">
        <f t="shared" si="16"/>
        <v xml:space="preserve"> </v>
      </c>
      <c r="H47" s="103" t="str">
        <f t="shared" si="17"/>
        <v xml:space="preserve"> </v>
      </c>
      <c r="I47" s="34"/>
    </row>
    <row r="48" spans="2:9" s="18" customFormat="1" ht="19.95" customHeight="1" x14ac:dyDescent="0.25">
      <c r="B48" s="55" t="str">
        <f>'2. Other assets'!C45</f>
        <v>Stools</v>
      </c>
      <c r="C48" s="96" t="str">
        <f>IF(SUM('2. Other assets'!D45:'2. Other assets'!F45)=0," ",SUM('2. Other assets'!D45:'2. Other assets'!F45))</f>
        <v xml:space="preserve"> </v>
      </c>
      <c r="D48" s="134"/>
      <c r="E48" s="133" t="str">
        <f>IF(C48=" "," ",('2. Other assets'!D45+('2. Other assets'!F45/2))/SUM('2. Other assets'!D45:F45))</f>
        <v xml:space="preserve"> </v>
      </c>
      <c r="F48" s="103" t="str">
        <f t="shared" si="15"/>
        <v xml:space="preserve"> </v>
      </c>
      <c r="G48" s="31" t="str">
        <f t="shared" si="16"/>
        <v xml:space="preserve"> </v>
      </c>
      <c r="H48" s="103" t="str">
        <f t="shared" si="17"/>
        <v xml:space="preserve"> </v>
      </c>
      <c r="I48" s="34"/>
    </row>
    <row r="49" spans="2:9" s="18" customFormat="1" ht="19.95" customHeight="1" x14ac:dyDescent="0.25">
      <c r="B49" s="55" t="str">
        <f>'2. Other assets'!C46</f>
        <v>Desk</v>
      </c>
      <c r="C49" s="96" t="str">
        <f>IF(SUM('2. Other assets'!D46:'2. Other assets'!F46)=0," ",SUM('2. Other assets'!D46:'2. Other assets'!F46))</f>
        <v xml:space="preserve"> </v>
      </c>
      <c r="D49" s="134"/>
      <c r="E49" s="133" t="str">
        <f>IF(C49=" "," ",('2. Other assets'!D46+('2. Other assets'!F46/2))/SUM('2. Other assets'!D46:F46))</f>
        <v xml:space="preserve"> </v>
      </c>
      <c r="F49" s="103" t="str">
        <f t="shared" si="15"/>
        <v xml:space="preserve"> </v>
      </c>
      <c r="G49" s="31" t="str">
        <f t="shared" si="16"/>
        <v xml:space="preserve"> </v>
      </c>
      <c r="H49" s="103" t="str">
        <f t="shared" si="17"/>
        <v xml:space="preserve"> </v>
      </c>
      <c r="I49" s="34"/>
    </row>
    <row r="50" spans="2:9" s="18" customFormat="1" ht="19.95" customHeight="1" x14ac:dyDescent="0.25">
      <c r="B50" s="55" t="str">
        <f>'2. Other assets'!C47</f>
        <v xml:space="preserve">Bookshelf </v>
      </c>
      <c r="C50" s="96" t="str">
        <f>IF(SUM('2. Other assets'!D47:'2. Other assets'!F47)=0," ",SUM('2. Other assets'!D47:'2. Other assets'!F47))</f>
        <v xml:space="preserve"> </v>
      </c>
      <c r="D50" s="134"/>
      <c r="E50" s="133" t="str">
        <f>IF(C50=" "," ",('2. Other assets'!D47+('2. Other assets'!F47/2))/SUM('2. Other assets'!D47:F47))</f>
        <v xml:space="preserve"> </v>
      </c>
      <c r="F50" s="103" t="str">
        <f t="shared" si="15"/>
        <v xml:space="preserve"> </v>
      </c>
      <c r="G50" s="31" t="str">
        <f t="shared" si="16"/>
        <v xml:space="preserve"> </v>
      </c>
      <c r="H50" s="103" t="str">
        <f t="shared" si="17"/>
        <v xml:space="preserve"> </v>
      </c>
      <c r="I50" s="34"/>
    </row>
    <row r="51" spans="2:9" s="18" customFormat="1" ht="19.95" customHeight="1" x14ac:dyDescent="0.25">
      <c r="B51" s="55" t="str">
        <f>'2. Other assets'!C48</f>
        <v>Cupboard</v>
      </c>
      <c r="C51" s="96" t="str">
        <f>IF(SUM('2. Other assets'!D48:'2. Other assets'!F48)=0," ",SUM('2. Other assets'!D48:'2. Other assets'!F48))</f>
        <v xml:space="preserve"> </v>
      </c>
      <c r="D51" s="134"/>
      <c r="E51" s="133" t="str">
        <f>IF(C51=" "," ",('2. Other assets'!D48+('2. Other assets'!F48/2))/SUM('2. Other assets'!D48:F48))</f>
        <v xml:space="preserve"> </v>
      </c>
      <c r="F51" s="103" t="str">
        <f t="shared" si="15"/>
        <v xml:space="preserve"> </v>
      </c>
      <c r="G51" s="31" t="str">
        <f t="shared" si="16"/>
        <v xml:space="preserve"> </v>
      </c>
      <c r="H51" s="103" t="str">
        <f t="shared" si="17"/>
        <v xml:space="preserve"> </v>
      </c>
      <c r="I51" s="34"/>
    </row>
    <row r="52" spans="2:9" s="18" customFormat="1" ht="19.95" customHeight="1" x14ac:dyDescent="0.25">
      <c r="B52" s="55" t="str">
        <f>'2. Other assets'!C49</f>
        <v>Bed</v>
      </c>
      <c r="C52" s="96" t="str">
        <f>IF(SUM('2. Other assets'!D49:'2. Other assets'!F49)=0," ",SUM('2. Other assets'!D49:'2. Other assets'!F49))</f>
        <v xml:space="preserve"> </v>
      </c>
      <c r="D52" s="134"/>
      <c r="E52" s="133" t="str">
        <f>IF(C52=" "," ",('2. Other assets'!D49+('2. Other assets'!F49/2))/SUM('2. Other assets'!D49:F49))</f>
        <v xml:space="preserve"> </v>
      </c>
      <c r="F52" s="103" t="str">
        <f t="shared" si="15"/>
        <v xml:space="preserve"> </v>
      </c>
      <c r="G52" s="31" t="str">
        <f t="shared" si="16"/>
        <v xml:space="preserve"> </v>
      </c>
      <c r="H52" s="103" t="str">
        <f t="shared" si="17"/>
        <v xml:space="preserve"> </v>
      </c>
      <c r="I52" s="34"/>
    </row>
    <row r="53" spans="2:9" s="18" customFormat="1" ht="19.95" customHeight="1" x14ac:dyDescent="0.25">
      <c r="B53" s="55" t="str">
        <f>'2. Other assets'!C50</f>
        <v>Sofa</v>
      </c>
      <c r="C53" s="96" t="str">
        <f>IF(SUM('2. Other assets'!D50:'2. Other assets'!F50)=0," ",SUM('2. Other assets'!D50:'2. Other assets'!F50))</f>
        <v xml:space="preserve"> </v>
      </c>
      <c r="D53" s="134"/>
      <c r="E53" s="133" t="str">
        <f>IF(C53=" "," ",('2. Other assets'!D50+('2. Other assets'!F50/2))/SUM('2. Other assets'!D50:F50))</f>
        <v xml:space="preserve"> </v>
      </c>
      <c r="F53" s="103" t="str">
        <f t="shared" si="15"/>
        <v xml:space="preserve"> </v>
      </c>
      <c r="G53" s="31" t="str">
        <f t="shared" si="16"/>
        <v xml:space="preserve"> </v>
      </c>
      <c r="H53" s="103" t="str">
        <f t="shared" si="17"/>
        <v xml:space="preserve"> </v>
      </c>
      <c r="I53" s="34"/>
    </row>
    <row r="54" spans="2:9" s="18" customFormat="1" ht="19.95" customHeight="1" x14ac:dyDescent="0.25">
      <c r="B54" s="55" t="str">
        <f>'2. Other assets'!C51</f>
        <v>Dressing table</v>
      </c>
      <c r="C54" s="96" t="str">
        <f>IF(SUM('2. Other assets'!D51:'2. Other assets'!F51)=0," ",SUM('2. Other assets'!D51:'2. Other assets'!F51))</f>
        <v xml:space="preserve"> </v>
      </c>
      <c r="D54" s="134"/>
      <c r="E54" s="133" t="str">
        <f>IF(C54=" "," ",('2. Other assets'!D51+('2. Other assets'!F51/2))/SUM('2. Other assets'!D51:F51))</f>
        <v xml:space="preserve"> </v>
      </c>
      <c r="F54" s="103" t="str">
        <f t="shared" si="15"/>
        <v xml:space="preserve"> </v>
      </c>
      <c r="G54" s="31" t="str">
        <f t="shared" si="16"/>
        <v xml:space="preserve"> </v>
      </c>
      <c r="H54" s="103" t="str">
        <f t="shared" si="17"/>
        <v xml:space="preserve"> </v>
      </c>
      <c r="I54" s="34"/>
    </row>
    <row r="55" spans="2:9" s="18" customFormat="1" ht="19.95" customHeight="1" x14ac:dyDescent="0.25">
      <c r="B55" s="55" t="str">
        <f>'2. Other assets'!C52</f>
        <v>Chest of drawers</v>
      </c>
      <c r="C55" s="96" t="str">
        <f>IF(SUM('2. Other assets'!D52:'2. Other assets'!F52)=0," ",SUM('2. Other assets'!D52:'2. Other assets'!F52))</f>
        <v xml:space="preserve"> </v>
      </c>
      <c r="D55" s="134"/>
      <c r="E55" s="133" t="str">
        <f>IF(C55=" "," ",('2. Other assets'!D52+('2. Other assets'!F52/2))/SUM('2. Other assets'!D52:F52))</f>
        <v xml:space="preserve"> </v>
      </c>
      <c r="F55" s="103" t="str">
        <f t="shared" si="15"/>
        <v xml:space="preserve"> </v>
      </c>
      <c r="G55" s="31" t="str">
        <f t="shared" si="16"/>
        <v xml:space="preserve"> </v>
      </c>
      <c r="H55" s="103" t="str">
        <f t="shared" si="17"/>
        <v xml:space="preserve"> </v>
      </c>
      <c r="I55" s="34"/>
    </row>
    <row r="56" spans="2:9" s="18" customFormat="1" ht="19.95" customHeight="1" x14ac:dyDescent="0.25">
      <c r="B56" s="58" t="str">
        <f>'2. Other assets'!C53</f>
        <v>Other</v>
      </c>
      <c r="C56" s="96" t="str">
        <f>IF(SUM('2. Other assets'!D53:'2. Other assets'!F53)=0," ",SUM('2. Other assets'!D53:'2. Other assets'!F53))</f>
        <v xml:space="preserve"> </v>
      </c>
      <c r="D56" s="134"/>
      <c r="E56" s="133" t="str">
        <f>IF(C56=" "," ",('2. Other assets'!D53+('2. Other assets'!F53/2))/SUM('2. Other assets'!D53:F53))</f>
        <v xml:space="preserve"> </v>
      </c>
      <c r="F56" s="103" t="str">
        <f t="shared" si="15"/>
        <v xml:space="preserve"> </v>
      </c>
      <c r="G56" s="31" t="str">
        <f t="shared" si="16"/>
        <v xml:space="preserve"> </v>
      </c>
      <c r="H56" s="103" t="str">
        <f t="shared" si="17"/>
        <v xml:space="preserve"> </v>
      </c>
      <c r="I56" s="34"/>
    </row>
    <row r="57" spans="2:9" s="18" customFormat="1" ht="19.95" customHeight="1" x14ac:dyDescent="0.25">
      <c r="B57" s="58" t="str">
        <f>'2. Other assets'!C54</f>
        <v>Other</v>
      </c>
      <c r="C57" s="96" t="str">
        <f>IF(SUM('2. Other assets'!D54:'2. Other assets'!F54)=0," ",SUM('2. Other assets'!D54:'2. Other assets'!F54))</f>
        <v xml:space="preserve"> </v>
      </c>
      <c r="D57" s="134"/>
      <c r="E57" s="133" t="str">
        <f>IF(C57=" "," ",('2. Other assets'!D54+('2. Other assets'!F54/2))/SUM('2. Other assets'!D54:F54))</f>
        <v xml:space="preserve"> </v>
      </c>
      <c r="F57" s="103" t="str">
        <f t="shared" si="15"/>
        <v xml:space="preserve"> </v>
      </c>
      <c r="G57" s="31" t="str">
        <f t="shared" si="16"/>
        <v xml:space="preserve"> </v>
      </c>
      <c r="H57" s="103" t="str">
        <f t="shared" si="17"/>
        <v xml:space="preserve"> </v>
      </c>
      <c r="I57" s="34"/>
    </row>
    <row r="58" spans="2:9" s="18" customFormat="1" ht="19.95" customHeight="1" x14ac:dyDescent="0.25">
      <c r="B58" s="26" t="s">
        <v>14</v>
      </c>
      <c r="C58" s="27"/>
      <c r="D58" s="32"/>
      <c r="E58" s="32"/>
      <c r="F58" s="101"/>
      <c r="G58" s="32"/>
      <c r="H58" s="101"/>
      <c r="I58" s="33"/>
    </row>
    <row r="59" spans="2:9" s="18" customFormat="1" ht="19.95" customHeight="1" x14ac:dyDescent="0.25">
      <c r="B59" s="55" t="str">
        <f>'2. Other assets'!C56</f>
        <v>Refrigerator</v>
      </c>
      <c r="C59" s="96" t="str">
        <f>IF(SUM('2. Other assets'!D56:'2. Other assets'!F56)=0," ",SUM('2. Other assets'!D56:'2. Other assets'!F56))</f>
        <v xml:space="preserve"> </v>
      </c>
      <c r="D59" s="134"/>
      <c r="E59" s="133" t="str">
        <f>IF(C59=" "," ",('2. Other assets'!D56+('2. Other assets'!F56/2))/SUM('2. Other assets'!D56:F56))</f>
        <v xml:space="preserve"> </v>
      </c>
      <c r="F59" s="103" t="str">
        <f t="shared" ref="F59:F65" si="18">IF(C59=" "," ",C59*E59)</f>
        <v xml:space="preserve"> </v>
      </c>
      <c r="G59" s="31" t="str">
        <f t="shared" ref="G59:G65" si="19">IF(C59=" "," ",1-E59)</f>
        <v xml:space="preserve"> </v>
      </c>
      <c r="H59" s="103" t="str">
        <f t="shared" ref="H59:H65" si="20">IF(C59=" "," ",G59*C59)</f>
        <v xml:space="preserve"> </v>
      </c>
      <c r="I59" s="34"/>
    </row>
    <row r="60" spans="2:9" s="18" customFormat="1" ht="19.95" customHeight="1" x14ac:dyDescent="0.25">
      <c r="B60" s="55" t="str">
        <f>'2. Other assets'!C57</f>
        <v>Bar fridge</v>
      </c>
      <c r="C60" s="96" t="str">
        <f>IF(SUM('2. Other assets'!D57:'2. Other assets'!F57)=0," ",SUM('2. Other assets'!D57:'2. Other assets'!F57))</f>
        <v xml:space="preserve"> </v>
      </c>
      <c r="D60" s="134"/>
      <c r="E60" s="133" t="str">
        <f>IF(C60=" "," ",('2. Other assets'!D57+('2. Other assets'!F57/2))/SUM('2. Other assets'!D57:F57))</f>
        <v xml:space="preserve"> </v>
      </c>
      <c r="F60" s="103" t="str">
        <f t="shared" si="18"/>
        <v xml:space="preserve"> </v>
      </c>
      <c r="G60" s="31" t="str">
        <f t="shared" si="19"/>
        <v xml:space="preserve"> </v>
      </c>
      <c r="H60" s="103" t="str">
        <f t="shared" si="20"/>
        <v xml:space="preserve"> </v>
      </c>
      <c r="I60" s="34"/>
    </row>
    <row r="61" spans="2:9" s="18" customFormat="1" ht="19.95" customHeight="1" x14ac:dyDescent="0.25">
      <c r="B61" s="55" t="str">
        <f>'2. Other assets'!C58</f>
        <v>Freezer</v>
      </c>
      <c r="C61" s="96" t="str">
        <f>IF(SUM('2. Other assets'!D58:'2. Other assets'!F58)=0," ",SUM('2. Other assets'!D58:'2. Other assets'!F58))</f>
        <v xml:space="preserve"> </v>
      </c>
      <c r="D61" s="134"/>
      <c r="E61" s="133" t="str">
        <f>IF(C61=" "," ",('2. Other assets'!D58+('2. Other assets'!F58/2))/SUM('2. Other assets'!D58:F58))</f>
        <v xml:space="preserve"> </v>
      </c>
      <c r="F61" s="103" t="str">
        <f t="shared" si="18"/>
        <v xml:space="preserve"> </v>
      </c>
      <c r="G61" s="31" t="str">
        <f t="shared" si="19"/>
        <v xml:space="preserve"> </v>
      </c>
      <c r="H61" s="103" t="str">
        <f t="shared" si="20"/>
        <v xml:space="preserve"> </v>
      </c>
      <c r="I61" s="34"/>
    </row>
    <row r="62" spans="2:9" s="18" customFormat="1" ht="19.95" customHeight="1" x14ac:dyDescent="0.25">
      <c r="B62" s="55" t="str">
        <f>'2. Other assets'!C59</f>
        <v>Washing machine</v>
      </c>
      <c r="C62" s="96" t="str">
        <f>IF(SUM('2. Other assets'!D59:'2. Other assets'!F59)=0," ",SUM('2. Other assets'!D59:'2. Other assets'!F59))</f>
        <v xml:space="preserve"> </v>
      </c>
      <c r="D62" s="134"/>
      <c r="E62" s="133" t="str">
        <f>IF(C62=" "," ",('2. Other assets'!D59+('2. Other assets'!F59/2))/SUM('2. Other assets'!D59:F59))</f>
        <v xml:space="preserve"> </v>
      </c>
      <c r="F62" s="103" t="str">
        <f t="shared" si="18"/>
        <v xml:space="preserve"> </v>
      </c>
      <c r="G62" s="31" t="str">
        <f t="shared" si="19"/>
        <v xml:space="preserve"> </v>
      </c>
      <c r="H62" s="103" t="str">
        <f t="shared" si="20"/>
        <v xml:space="preserve"> </v>
      </c>
      <c r="I62" s="34"/>
    </row>
    <row r="63" spans="2:9" s="18" customFormat="1" ht="19.95" customHeight="1" x14ac:dyDescent="0.25">
      <c r="B63" s="55" t="str">
        <f>'2. Other assets'!C60</f>
        <v>Dryer</v>
      </c>
      <c r="C63" s="96" t="str">
        <f>IF(SUM('2. Other assets'!D60:'2. Other assets'!F60)=0," ",SUM('2. Other assets'!D60:'2. Other assets'!F60))</f>
        <v xml:space="preserve"> </v>
      </c>
      <c r="D63" s="134"/>
      <c r="E63" s="133" t="str">
        <f>IF(C63=" "," ",('2. Other assets'!D60+('2. Other assets'!F60/2))/SUM('2. Other assets'!D60:F60))</f>
        <v xml:space="preserve"> </v>
      </c>
      <c r="F63" s="103" t="str">
        <f t="shared" si="18"/>
        <v xml:space="preserve"> </v>
      </c>
      <c r="G63" s="31" t="str">
        <f t="shared" si="19"/>
        <v xml:space="preserve"> </v>
      </c>
      <c r="H63" s="103" t="str">
        <f t="shared" si="20"/>
        <v xml:space="preserve"> </v>
      </c>
      <c r="I63" s="34"/>
    </row>
    <row r="64" spans="2:9" s="18" customFormat="1" ht="19.95" customHeight="1" x14ac:dyDescent="0.25">
      <c r="B64" s="58" t="str">
        <f>'2. Other assets'!C61</f>
        <v>Other</v>
      </c>
      <c r="C64" s="96" t="str">
        <f>IF(SUM('2. Other assets'!D61:'2. Other assets'!F61)=0," ",SUM('2. Other assets'!D61:'2. Other assets'!F61))</f>
        <v xml:space="preserve"> </v>
      </c>
      <c r="D64" s="134"/>
      <c r="E64" s="133" t="str">
        <f>IF(C64=" "," ",('2. Other assets'!D61+('2. Other assets'!F61/2))/SUM('2. Other assets'!D61:F61))</f>
        <v xml:space="preserve"> </v>
      </c>
      <c r="F64" s="103" t="str">
        <f t="shared" si="18"/>
        <v xml:space="preserve"> </v>
      </c>
      <c r="G64" s="31" t="str">
        <f t="shared" si="19"/>
        <v xml:space="preserve"> </v>
      </c>
      <c r="H64" s="103" t="str">
        <f t="shared" si="20"/>
        <v xml:space="preserve"> </v>
      </c>
      <c r="I64" s="34"/>
    </row>
    <row r="65" spans="2:9" s="18" customFormat="1" ht="19.95" customHeight="1" x14ac:dyDescent="0.25">
      <c r="B65" s="58" t="str">
        <f>'2. Other assets'!C62</f>
        <v>Other</v>
      </c>
      <c r="C65" s="96" t="str">
        <f>IF(SUM('2. Other assets'!D62:'2. Other assets'!F62)=0," ",SUM('2. Other assets'!D62:'2. Other assets'!F62))</f>
        <v xml:space="preserve"> </v>
      </c>
      <c r="D65" s="134"/>
      <c r="E65" s="133" t="str">
        <f>IF(C65=" "," ",('2. Other assets'!D62+('2. Other assets'!F62/2))/SUM('2. Other assets'!D62:F62))</f>
        <v xml:space="preserve"> </v>
      </c>
      <c r="F65" s="103" t="str">
        <f t="shared" si="18"/>
        <v xml:space="preserve"> </v>
      </c>
      <c r="G65" s="31" t="str">
        <f t="shared" si="19"/>
        <v xml:space="preserve"> </v>
      </c>
      <c r="H65" s="103" t="str">
        <f t="shared" si="20"/>
        <v xml:space="preserve"> </v>
      </c>
      <c r="I65" s="34"/>
    </row>
    <row r="66" spans="2:9" s="18" customFormat="1" ht="19.95" customHeight="1" x14ac:dyDescent="0.25">
      <c r="B66" s="26" t="s">
        <v>13</v>
      </c>
      <c r="C66" s="27"/>
      <c r="D66" s="32"/>
      <c r="E66" s="32"/>
      <c r="F66" s="101"/>
      <c r="G66" s="32"/>
      <c r="H66" s="101"/>
      <c r="I66" s="33"/>
    </row>
    <row r="67" spans="2:9" s="18" customFormat="1" ht="19.95" customHeight="1" x14ac:dyDescent="0.25">
      <c r="B67" s="55" t="str">
        <f>'2. Other assets'!C64</f>
        <v>Television</v>
      </c>
      <c r="C67" s="97" t="str">
        <f>IF(SUM('2. Other assets'!D64:'2. Other assets'!F64)=0," ",SUM('2. Other assets'!D64:'2. Other assets'!F64))</f>
        <v xml:space="preserve"> </v>
      </c>
      <c r="D67" s="134"/>
      <c r="E67" s="133" t="str">
        <f>IF(C67=" "," ",('2. Other assets'!D64+('2. Other assets'!F64/2))/SUM('2. Other assets'!D64:F64))</f>
        <v xml:space="preserve"> </v>
      </c>
      <c r="F67" s="103" t="str">
        <f t="shared" ref="F67:F78" si="21">IF(C67=" "," ",C67*E67)</f>
        <v xml:space="preserve"> </v>
      </c>
      <c r="G67" s="31" t="str">
        <f t="shared" ref="G67:G78" si="22">IF(C67=" "," ",1-E67)</f>
        <v xml:space="preserve"> </v>
      </c>
      <c r="H67" s="103" t="str">
        <f t="shared" ref="H67:H78" si="23">IF(C67=" "," ",G67*C67)</f>
        <v xml:space="preserve"> </v>
      </c>
      <c r="I67" s="34"/>
    </row>
    <row r="68" spans="2:9" s="18" customFormat="1" ht="25.2" customHeight="1" x14ac:dyDescent="0.25">
      <c r="B68" s="58" t="str">
        <f>'2. Other assets'!C65</f>
        <v>Stereo system (inc.speakers)</v>
      </c>
      <c r="C68" s="97" t="str">
        <f>IF(SUM('2. Other assets'!D65:'2. Other assets'!F65)=0," ",SUM('2. Other assets'!D65:'2. Other assets'!F65))</f>
        <v xml:space="preserve"> </v>
      </c>
      <c r="D68" s="134"/>
      <c r="E68" s="133" t="str">
        <f>IF(C68=" "," ",('2. Other assets'!D65+('2. Other assets'!F65/2))/SUM('2. Other assets'!D65:F65))</f>
        <v xml:space="preserve"> </v>
      </c>
      <c r="F68" s="103" t="str">
        <f t="shared" si="21"/>
        <v xml:space="preserve"> </v>
      </c>
      <c r="G68" s="31" t="str">
        <f t="shared" si="22"/>
        <v xml:space="preserve"> </v>
      </c>
      <c r="H68" s="103" t="str">
        <f t="shared" si="23"/>
        <v xml:space="preserve"> </v>
      </c>
      <c r="I68" s="34"/>
    </row>
    <row r="69" spans="2:9" s="18" customFormat="1" ht="19.95" customHeight="1" x14ac:dyDescent="0.25">
      <c r="B69" s="55" t="str">
        <f>'2. Other assets'!C66</f>
        <v>Set-top box</v>
      </c>
      <c r="C69" s="97" t="str">
        <f>IF(SUM('2. Other assets'!D66:'2. Other assets'!F66)=0," ",SUM('2. Other assets'!D66:'2. Other assets'!F66))</f>
        <v xml:space="preserve"> </v>
      </c>
      <c r="D69" s="134"/>
      <c r="E69" s="133" t="str">
        <f>IF(C69=" "," ",('2. Other assets'!D66+('2. Other assets'!F66/2))/SUM('2. Other assets'!D66:F66))</f>
        <v xml:space="preserve"> </v>
      </c>
      <c r="F69" s="103" t="str">
        <f t="shared" si="21"/>
        <v xml:space="preserve"> </v>
      </c>
      <c r="G69" s="31" t="str">
        <f t="shared" si="22"/>
        <v xml:space="preserve"> </v>
      </c>
      <c r="H69" s="103" t="str">
        <f t="shared" si="23"/>
        <v xml:space="preserve"> </v>
      </c>
      <c r="I69" s="34"/>
    </row>
    <row r="70" spans="2:9" s="18" customFormat="1" ht="19.95" customHeight="1" x14ac:dyDescent="0.25">
      <c r="B70" s="55" t="str">
        <f>'2. Other assets'!C67</f>
        <v>DVD/Blu-ray player</v>
      </c>
      <c r="C70" s="97" t="str">
        <f>IF(SUM('2. Other assets'!D67:'2. Other assets'!F67)=0," ",SUM('2. Other assets'!D67:'2. Other assets'!F67))</f>
        <v xml:space="preserve"> </v>
      </c>
      <c r="D70" s="134"/>
      <c r="E70" s="133" t="str">
        <f>IF(C70=" "," ",('2. Other assets'!D67+('2. Other assets'!F67/2))/SUM('2. Other assets'!D67:F67))</f>
        <v xml:space="preserve"> </v>
      </c>
      <c r="F70" s="103" t="str">
        <f t="shared" si="21"/>
        <v xml:space="preserve"> </v>
      </c>
      <c r="G70" s="31" t="str">
        <f t="shared" si="22"/>
        <v xml:space="preserve"> </v>
      </c>
      <c r="H70" s="103" t="str">
        <f t="shared" si="23"/>
        <v xml:space="preserve"> </v>
      </c>
      <c r="I70" s="34"/>
    </row>
    <row r="71" spans="2:9" s="18" customFormat="1" ht="19.95" customHeight="1" x14ac:dyDescent="0.25">
      <c r="B71" s="55" t="str">
        <f>'2. Other assets'!C68</f>
        <v>Smart speaker</v>
      </c>
      <c r="C71" s="97" t="str">
        <f>IF(SUM('2. Other assets'!D68:'2. Other assets'!F68)=0," ",SUM('2. Other assets'!D68:'2. Other assets'!F68))</f>
        <v xml:space="preserve"> </v>
      </c>
      <c r="D71" s="134"/>
      <c r="E71" s="133" t="str">
        <f>IF(C71=" "," ",('2. Other assets'!D68+('2. Other assets'!F68/2))/SUM('2. Other assets'!D68:F68))</f>
        <v xml:space="preserve"> </v>
      </c>
      <c r="F71" s="103" t="str">
        <f t="shared" si="21"/>
        <v xml:space="preserve"> </v>
      </c>
      <c r="G71" s="31" t="str">
        <f t="shared" si="22"/>
        <v xml:space="preserve"> </v>
      </c>
      <c r="H71" s="103" t="str">
        <f t="shared" si="23"/>
        <v xml:space="preserve"> </v>
      </c>
      <c r="I71" s="34"/>
    </row>
    <row r="72" spans="2:9" s="18" customFormat="1" ht="19.95" customHeight="1" x14ac:dyDescent="0.25">
      <c r="B72" s="55" t="str">
        <f>'2. Other assets'!C69</f>
        <v>Computer</v>
      </c>
      <c r="C72" s="97" t="str">
        <f>IF(SUM('2. Other assets'!D69:'2. Other assets'!F69)=0," ",SUM('2. Other assets'!D69:'2. Other assets'!F69))</f>
        <v xml:space="preserve"> </v>
      </c>
      <c r="D72" s="134"/>
      <c r="E72" s="133" t="str">
        <f>IF(C72=" "," ",('2. Other assets'!D69+('2. Other assets'!F69/2))/SUM('2. Other assets'!D69:F69))</f>
        <v xml:space="preserve"> </v>
      </c>
      <c r="F72" s="103" t="str">
        <f t="shared" si="21"/>
        <v xml:space="preserve"> </v>
      </c>
      <c r="G72" s="31" t="str">
        <f t="shared" si="22"/>
        <v xml:space="preserve"> </v>
      </c>
      <c r="H72" s="103" t="str">
        <f t="shared" si="23"/>
        <v xml:space="preserve"> </v>
      </c>
      <c r="I72" s="34"/>
    </row>
    <row r="73" spans="2:9" s="18" customFormat="1" ht="19.95" customHeight="1" x14ac:dyDescent="0.25">
      <c r="B73" s="55" t="str">
        <f>'2. Other assets'!C70</f>
        <v>Monitor</v>
      </c>
      <c r="C73" s="97" t="str">
        <f>IF(SUM('2. Other assets'!D70:'2. Other assets'!F70)=0," ",SUM('2. Other assets'!D70:'2. Other assets'!F70))</f>
        <v xml:space="preserve"> </v>
      </c>
      <c r="D73" s="134"/>
      <c r="E73" s="133" t="str">
        <f>IF(C73=" "," ",('2. Other assets'!D70+('2. Other assets'!F70/2))/SUM('2. Other assets'!D70:F70))</f>
        <v xml:space="preserve"> </v>
      </c>
      <c r="F73" s="103" t="str">
        <f t="shared" si="21"/>
        <v xml:space="preserve"> </v>
      </c>
      <c r="G73" s="31" t="str">
        <f t="shared" si="22"/>
        <v xml:space="preserve"> </v>
      </c>
      <c r="H73" s="103" t="str">
        <f t="shared" si="23"/>
        <v xml:space="preserve"> </v>
      </c>
      <c r="I73" s="34"/>
    </row>
    <row r="74" spans="2:9" s="18" customFormat="1" ht="19.95" customHeight="1" x14ac:dyDescent="0.25">
      <c r="B74" s="55" t="str">
        <f>'2. Other assets'!C71</f>
        <v>Router</v>
      </c>
      <c r="C74" s="97" t="str">
        <f>IF(SUM('2. Other assets'!D71:'2. Other assets'!F71)=0," ",SUM('2. Other assets'!D71:'2. Other assets'!F71))</f>
        <v xml:space="preserve"> </v>
      </c>
      <c r="D74" s="134"/>
      <c r="E74" s="133" t="str">
        <f>IF(C74=" "," ",('2. Other assets'!D71+('2. Other assets'!F71/2))/SUM('2. Other assets'!D71:F71))</f>
        <v xml:space="preserve"> </v>
      </c>
      <c r="F74" s="103" t="str">
        <f t="shared" si="21"/>
        <v xml:space="preserve"> </v>
      </c>
      <c r="G74" s="31" t="str">
        <f t="shared" si="22"/>
        <v xml:space="preserve"> </v>
      </c>
      <c r="H74" s="103" t="str">
        <f t="shared" si="23"/>
        <v xml:space="preserve"> </v>
      </c>
      <c r="I74" s="34"/>
    </row>
    <row r="75" spans="2:9" s="18" customFormat="1" ht="19.95" customHeight="1" x14ac:dyDescent="0.25">
      <c r="B75" s="55" t="str">
        <f>'2. Other assets'!C72</f>
        <v>Tablet</v>
      </c>
      <c r="C75" s="97" t="str">
        <f>IF(SUM('2. Other assets'!D72:'2. Other assets'!F72)=0," ",SUM('2. Other assets'!D72:'2. Other assets'!F72))</f>
        <v xml:space="preserve"> </v>
      </c>
      <c r="D75" s="134"/>
      <c r="E75" s="133" t="str">
        <f>IF(C75=" "," ",('2. Other assets'!D72+('2. Other assets'!F72/2))/SUM('2. Other assets'!D72:F72))</f>
        <v xml:space="preserve"> </v>
      </c>
      <c r="F75" s="103" t="str">
        <f t="shared" si="21"/>
        <v xml:space="preserve"> </v>
      </c>
      <c r="G75" s="31" t="str">
        <f t="shared" si="22"/>
        <v xml:space="preserve"> </v>
      </c>
      <c r="H75" s="103" t="str">
        <f t="shared" si="23"/>
        <v xml:space="preserve"> </v>
      </c>
      <c r="I75" s="34"/>
    </row>
    <row r="76" spans="2:9" s="18" customFormat="1" ht="19.95" customHeight="1" x14ac:dyDescent="0.25">
      <c r="B76" s="55" t="str">
        <f>'2. Other assets'!C73</f>
        <v>Phone</v>
      </c>
      <c r="C76" s="97" t="str">
        <f>IF(SUM('2. Other assets'!D73:'2. Other assets'!F73)=0," ",SUM('2. Other assets'!D73:'2. Other assets'!F73))</f>
        <v xml:space="preserve"> </v>
      </c>
      <c r="D76" s="134"/>
      <c r="E76" s="133" t="str">
        <f>IF(C76=" "," ",('2. Other assets'!D73+('2. Other assets'!F73/2))/SUM('2. Other assets'!D73:F73))</f>
        <v xml:space="preserve"> </v>
      </c>
      <c r="F76" s="103" t="str">
        <f t="shared" si="21"/>
        <v xml:space="preserve"> </v>
      </c>
      <c r="G76" s="31" t="str">
        <f t="shared" si="22"/>
        <v xml:space="preserve"> </v>
      </c>
      <c r="H76" s="103" t="str">
        <f t="shared" si="23"/>
        <v xml:space="preserve"> </v>
      </c>
      <c r="I76" s="34"/>
    </row>
    <row r="77" spans="2:9" s="18" customFormat="1" ht="19.95" customHeight="1" x14ac:dyDescent="0.25">
      <c r="B77" s="58" t="str">
        <f>'2. Other assets'!C74</f>
        <v>Other</v>
      </c>
      <c r="C77" s="97" t="str">
        <f>IF(SUM('2. Other assets'!D74:'2. Other assets'!F74)=0," ",SUM('2. Other assets'!D74:'2. Other assets'!F74))</f>
        <v xml:space="preserve"> </v>
      </c>
      <c r="D77" s="134"/>
      <c r="E77" s="133" t="str">
        <f>IF(C77=" "," ",('2. Other assets'!D74+('2. Other assets'!F74/2))/SUM('2. Other assets'!D74:F74))</f>
        <v xml:space="preserve"> </v>
      </c>
      <c r="F77" s="103" t="str">
        <f t="shared" si="21"/>
        <v xml:space="preserve"> </v>
      </c>
      <c r="G77" s="31" t="str">
        <f t="shared" si="22"/>
        <v xml:space="preserve"> </v>
      </c>
      <c r="H77" s="103" t="str">
        <f t="shared" si="23"/>
        <v xml:space="preserve"> </v>
      </c>
      <c r="I77" s="34"/>
    </row>
    <row r="78" spans="2:9" s="18" customFormat="1" ht="19.95" customHeight="1" x14ac:dyDescent="0.25">
      <c r="B78" s="58" t="str">
        <f>'2. Other assets'!C75</f>
        <v>Other</v>
      </c>
      <c r="C78" s="97" t="str">
        <f>IF(SUM('2. Other assets'!D75:'2. Other assets'!F75)=0," ",SUM('2. Other assets'!D75:'2. Other assets'!F75))</f>
        <v xml:space="preserve"> </v>
      </c>
      <c r="D78" s="134"/>
      <c r="E78" s="133" t="str">
        <f>IF(C78=" "," ",('2. Other assets'!D75+('2. Other assets'!F75/2))/SUM('2. Other assets'!D75:F75))</f>
        <v xml:space="preserve"> </v>
      </c>
      <c r="F78" s="103" t="str">
        <f t="shared" si="21"/>
        <v xml:space="preserve"> </v>
      </c>
      <c r="G78" s="31" t="str">
        <f t="shared" si="22"/>
        <v xml:space="preserve"> </v>
      </c>
      <c r="H78" s="103" t="str">
        <f t="shared" si="23"/>
        <v xml:space="preserve"> </v>
      </c>
      <c r="I78" s="34"/>
    </row>
    <row r="79" spans="2:9" s="18" customFormat="1" ht="19.95" customHeight="1" x14ac:dyDescent="0.25">
      <c r="B79" s="26" t="s">
        <v>129</v>
      </c>
      <c r="C79" s="98"/>
      <c r="D79" s="32"/>
      <c r="E79" s="32"/>
      <c r="F79" s="101"/>
      <c r="G79" s="32"/>
      <c r="H79" s="101"/>
      <c r="I79" s="33"/>
    </row>
    <row r="80" spans="2:9" s="18" customFormat="1" ht="19.95" customHeight="1" x14ac:dyDescent="0.25">
      <c r="B80" s="55" t="str">
        <f>'2. Other assets'!C77</f>
        <v>Bakeware</v>
      </c>
      <c r="C80" s="97" t="str">
        <f>IF(SUM('2. Other assets'!D77:'2. Other assets'!F77)=0," ",SUM('2. Other assets'!D77:'2. Other assets'!F77))</f>
        <v xml:space="preserve"> </v>
      </c>
      <c r="D80" s="134"/>
      <c r="E80" s="133" t="str">
        <f>IF(C80=" "," ",('2. Other assets'!D77+('2. Other assets'!F77/2))/SUM('2. Other assets'!D77:F77))</f>
        <v xml:space="preserve"> </v>
      </c>
      <c r="F80" s="103" t="str">
        <f t="shared" ref="F80:F87" si="24">IF(C80=" "," ",C80*E80)</f>
        <v xml:space="preserve"> </v>
      </c>
      <c r="G80" s="31" t="str">
        <f t="shared" ref="G80:G87" si="25">IF(C80=" "," ",1-E80)</f>
        <v xml:space="preserve"> </v>
      </c>
      <c r="H80" s="103" t="str">
        <f t="shared" ref="H80:H87" si="26">IF(C80=" "," ",G80*C80)</f>
        <v xml:space="preserve"> </v>
      </c>
      <c r="I80" s="34"/>
    </row>
    <row r="81" spans="2:9" s="18" customFormat="1" ht="19.95" customHeight="1" x14ac:dyDescent="0.25">
      <c r="B81" s="55" t="str">
        <f>'2. Other assets'!C78</f>
        <v>Vacuum cleaner</v>
      </c>
      <c r="C81" s="97" t="str">
        <f>IF(SUM('2. Other assets'!D78:'2. Other assets'!F78)=0," ",SUM('2. Other assets'!D78:'2. Other assets'!F78))</f>
        <v xml:space="preserve"> </v>
      </c>
      <c r="D81" s="134"/>
      <c r="E81" s="133" t="str">
        <f>IF(C81=" "," ",('2. Other assets'!D78+('2. Other assets'!F78/2))/SUM('2. Other assets'!D78:F78))</f>
        <v xml:space="preserve"> </v>
      </c>
      <c r="F81" s="103" t="str">
        <f t="shared" si="24"/>
        <v xml:space="preserve"> </v>
      </c>
      <c r="G81" s="31" t="str">
        <f t="shared" si="25"/>
        <v xml:space="preserve"> </v>
      </c>
      <c r="H81" s="103" t="str">
        <f t="shared" si="26"/>
        <v xml:space="preserve"> </v>
      </c>
      <c r="I81" s="34"/>
    </row>
    <row r="82" spans="2:9" s="18" customFormat="1" ht="19.95" customHeight="1" x14ac:dyDescent="0.25">
      <c r="B82" s="55" t="str">
        <f>'2. Other assets'!C79</f>
        <v>Manchester</v>
      </c>
      <c r="C82" s="97" t="str">
        <f>IF(SUM('2. Other assets'!D79:'2. Other assets'!F79)=0," ",SUM('2. Other assets'!D79:'2. Other assets'!F79))</f>
        <v xml:space="preserve"> </v>
      </c>
      <c r="D82" s="134"/>
      <c r="E82" s="133" t="str">
        <f>IF(C82=" "," ",('2. Other assets'!D79+('2. Other assets'!F79/2))/SUM('2. Other assets'!D79:F79))</f>
        <v xml:space="preserve"> </v>
      </c>
      <c r="F82" s="103" t="str">
        <f t="shared" si="24"/>
        <v xml:space="preserve"> </v>
      </c>
      <c r="G82" s="31" t="str">
        <f t="shared" si="25"/>
        <v xml:space="preserve"> </v>
      </c>
      <c r="H82" s="103" t="str">
        <f t="shared" si="26"/>
        <v xml:space="preserve"> </v>
      </c>
      <c r="I82" s="34"/>
    </row>
    <row r="83" spans="2:9" s="18" customFormat="1" ht="19.95" customHeight="1" x14ac:dyDescent="0.25">
      <c r="B83" s="55" t="str">
        <f>'2. Other assets'!C80</f>
        <v>Rugs</v>
      </c>
      <c r="C83" s="97" t="str">
        <f>IF(SUM('2. Other assets'!D80:'2. Other assets'!F80)=0," ",SUM('2. Other assets'!D80:'2. Other assets'!F80))</f>
        <v xml:space="preserve"> </v>
      </c>
      <c r="D83" s="134"/>
      <c r="E83" s="133" t="str">
        <f>IF(C83=" "," ",('2. Other assets'!D80+('2. Other assets'!F80/2))/SUM('2. Other assets'!D80:F80))</f>
        <v xml:space="preserve"> </v>
      </c>
      <c r="F83" s="103" t="str">
        <f t="shared" si="24"/>
        <v xml:space="preserve"> </v>
      </c>
      <c r="G83" s="31" t="str">
        <f t="shared" si="25"/>
        <v xml:space="preserve"> </v>
      </c>
      <c r="H83" s="103" t="str">
        <f t="shared" si="26"/>
        <v xml:space="preserve"> </v>
      </c>
      <c r="I83" s="34"/>
    </row>
    <row r="84" spans="2:9" s="18" customFormat="1" ht="19.95" customHeight="1" x14ac:dyDescent="0.25">
      <c r="B84" s="55" t="str">
        <f>'2. Other assets'!C81</f>
        <v>Lamps</v>
      </c>
      <c r="C84" s="97" t="str">
        <f>IF(SUM('2. Other assets'!D81:'2. Other assets'!F81)=0," ",SUM('2. Other assets'!D81:'2. Other assets'!F81))</f>
        <v xml:space="preserve"> </v>
      </c>
      <c r="D84" s="134"/>
      <c r="E84" s="133" t="str">
        <f>IF(C84=" "," ",('2. Other assets'!D81+('2. Other assets'!F81/2))/SUM('2. Other assets'!D81:F81))</f>
        <v xml:space="preserve"> </v>
      </c>
      <c r="F84" s="103" t="str">
        <f t="shared" si="24"/>
        <v xml:space="preserve"> </v>
      </c>
      <c r="G84" s="31" t="str">
        <f t="shared" si="25"/>
        <v xml:space="preserve"> </v>
      </c>
      <c r="H84" s="103" t="str">
        <f t="shared" si="26"/>
        <v xml:space="preserve"> </v>
      </c>
      <c r="I84" s="34"/>
    </row>
    <row r="85" spans="2:9" s="18" customFormat="1" ht="19.95" customHeight="1" x14ac:dyDescent="0.25">
      <c r="B85" s="55" t="str">
        <f>'2. Other assets'!C82</f>
        <v>Artwork</v>
      </c>
      <c r="C85" s="97" t="str">
        <f>IF(SUM('2. Other assets'!D82:'2. Other assets'!F82)=0," ",SUM('2. Other assets'!D82:'2. Other assets'!F82))</f>
        <v xml:space="preserve"> </v>
      </c>
      <c r="D85" s="134"/>
      <c r="E85" s="133" t="str">
        <f>IF(C85=" "," ",('2. Other assets'!D82+('2. Other assets'!F82/2))/SUM('2. Other assets'!D82:F82))</f>
        <v xml:space="preserve"> </v>
      </c>
      <c r="F85" s="103" t="str">
        <f t="shared" si="24"/>
        <v xml:space="preserve"> </v>
      </c>
      <c r="G85" s="31" t="str">
        <f t="shared" si="25"/>
        <v xml:space="preserve"> </v>
      </c>
      <c r="H85" s="103" t="str">
        <f t="shared" si="26"/>
        <v xml:space="preserve"> </v>
      </c>
      <c r="I85" s="34"/>
    </row>
    <row r="86" spans="2:9" s="18" customFormat="1" ht="19.95" customHeight="1" x14ac:dyDescent="0.25">
      <c r="B86" s="58" t="str">
        <f>'2. Other assets'!C83</f>
        <v>Other</v>
      </c>
      <c r="C86" s="97" t="str">
        <f>IF(SUM('2. Other assets'!D83:'2. Other assets'!F83)=0," ",SUM('2. Other assets'!D83:'2. Other assets'!F83))</f>
        <v xml:space="preserve"> </v>
      </c>
      <c r="D86" s="134"/>
      <c r="E86" s="133" t="str">
        <f>IF(C86=" "," ",('2. Other assets'!D83+('2. Other assets'!F83/2))/SUM('2. Other assets'!D83:F83))</f>
        <v xml:space="preserve"> </v>
      </c>
      <c r="F86" s="103" t="str">
        <f t="shared" si="24"/>
        <v xml:space="preserve"> </v>
      </c>
      <c r="G86" s="31" t="str">
        <f t="shared" si="25"/>
        <v xml:space="preserve"> </v>
      </c>
      <c r="H86" s="103" t="str">
        <f t="shared" si="26"/>
        <v xml:space="preserve"> </v>
      </c>
      <c r="I86" s="34"/>
    </row>
    <row r="87" spans="2:9" s="18" customFormat="1" ht="19.95" customHeight="1" x14ac:dyDescent="0.25">
      <c r="B87" s="58" t="str">
        <f>'2. Other assets'!C84</f>
        <v>Other</v>
      </c>
      <c r="C87" s="97" t="str">
        <f>IF(SUM('2. Other assets'!D84:'2. Other assets'!F84)=0," ",SUM('2. Other assets'!D84:'2. Other assets'!F84))</f>
        <v xml:space="preserve"> </v>
      </c>
      <c r="D87" s="134"/>
      <c r="E87" s="133" t="str">
        <f>IF(C87=" "," ",('2. Other assets'!D84+('2. Other assets'!F84/2))/SUM('2. Other assets'!D84:F84))</f>
        <v xml:space="preserve"> </v>
      </c>
      <c r="F87" s="103" t="str">
        <f t="shared" si="24"/>
        <v xml:space="preserve"> </v>
      </c>
      <c r="G87" s="31" t="str">
        <f t="shared" si="25"/>
        <v xml:space="preserve"> </v>
      </c>
      <c r="H87" s="103" t="str">
        <f t="shared" si="26"/>
        <v xml:space="preserve"> </v>
      </c>
      <c r="I87" s="34"/>
    </row>
    <row r="88" spans="2:9" s="18" customFormat="1" ht="19.95" customHeight="1" x14ac:dyDescent="0.25">
      <c r="B88" s="26" t="s">
        <v>47</v>
      </c>
      <c r="C88" s="98"/>
      <c r="D88" s="32"/>
      <c r="E88" s="32"/>
      <c r="F88" s="101"/>
      <c r="G88" s="32"/>
      <c r="H88" s="101"/>
      <c r="I88" s="33"/>
    </row>
    <row r="89" spans="2:9" s="18" customFormat="1" ht="19.95" customHeight="1" x14ac:dyDescent="0.25">
      <c r="B89" s="55" t="str">
        <f>'2. Other assets'!C86</f>
        <v>Garden tools</v>
      </c>
      <c r="C89" s="97" t="str">
        <f>IF(SUM('2. Other assets'!D86:'2. Other assets'!F86)=0," ",SUM('2. Other assets'!D86:'2. Other assets'!F86))</f>
        <v xml:space="preserve"> </v>
      </c>
      <c r="D89" s="134"/>
      <c r="E89" s="133" t="str">
        <f>IF(C89=" "," ",('2. Other assets'!D86+('2. Other assets'!F86/2))/SUM('2. Other assets'!D86:F86))</f>
        <v xml:space="preserve"> </v>
      </c>
      <c r="F89" s="103" t="str">
        <f>IF(C89=" "," ",C89*E89)</f>
        <v xml:space="preserve"> </v>
      </c>
      <c r="G89" s="31" t="str">
        <f>IF(C89=" "," ",1-E89)</f>
        <v xml:space="preserve"> </v>
      </c>
      <c r="H89" s="103" t="str">
        <f>IF(C89=" "," ",G89*C89)</f>
        <v xml:space="preserve"> </v>
      </c>
      <c r="I89" s="34"/>
    </row>
    <row r="90" spans="2:9" s="18" customFormat="1" ht="19.95" customHeight="1" x14ac:dyDescent="0.25">
      <c r="B90" s="55" t="str">
        <f>'2. Other assets'!C87</f>
        <v>Power tools</v>
      </c>
      <c r="C90" s="97" t="str">
        <f>IF(SUM('2. Other assets'!D87:'2. Other assets'!F87)=0," ",SUM('2. Other assets'!D87:'2. Other assets'!F87))</f>
        <v xml:space="preserve"> </v>
      </c>
      <c r="D90" s="134"/>
      <c r="E90" s="133" t="str">
        <f>IF(C90=" "," ",('2. Other assets'!D87+('2. Other assets'!F87/2))/SUM('2. Other assets'!D87:F87))</f>
        <v xml:space="preserve"> </v>
      </c>
      <c r="F90" s="103" t="str">
        <f>IF(C90=" "," ",C90*E90)</f>
        <v xml:space="preserve"> </v>
      </c>
      <c r="G90" s="31" t="str">
        <f>IF(C90=" "," ",1-E90)</f>
        <v xml:space="preserve"> </v>
      </c>
      <c r="H90" s="103" t="str">
        <f>IF(C90=" "," ",G90*C90)</f>
        <v xml:space="preserve"> </v>
      </c>
      <c r="I90" s="34"/>
    </row>
    <row r="91" spans="2:9" s="18" customFormat="1" ht="19.95" customHeight="1" x14ac:dyDescent="0.25">
      <c r="B91" s="55" t="str">
        <f>'2. Other assets'!C88</f>
        <v>Golf clubs</v>
      </c>
      <c r="C91" s="97" t="str">
        <f>IF(SUM('2. Other assets'!D88:'2. Other assets'!F88)=0," ",SUM('2. Other assets'!D88:'2. Other assets'!F88))</f>
        <v xml:space="preserve"> </v>
      </c>
      <c r="D91" s="134"/>
      <c r="E91" s="133" t="str">
        <f>IF(C91=" "," ",('2. Other assets'!D88+('2. Other assets'!F88/2))/SUM('2. Other assets'!D88:F88))</f>
        <v xml:space="preserve"> </v>
      </c>
      <c r="F91" s="103" t="str">
        <f>IF(C91=" "," ",C91*E91)</f>
        <v xml:space="preserve"> </v>
      </c>
      <c r="G91" s="31" t="str">
        <f>IF(C91=" "," ",1-E91)</f>
        <v xml:space="preserve"> </v>
      </c>
      <c r="H91" s="103" t="str">
        <f>IF(C91=" "," ",G91*C91)</f>
        <v xml:space="preserve"> </v>
      </c>
      <c r="I91" s="34"/>
    </row>
    <row r="92" spans="2:9" s="18" customFormat="1" ht="19.95" customHeight="1" x14ac:dyDescent="0.25">
      <c r="B92" s="55" t="str">
        <f>'2. Other assets'!C89</f>
        <v>Bicycle</v>
      </c>
      <c r="C92" s="97" t="str">
        <f>IF(SUM('2. Other assets'!D89:'2. Other assets'!F89)=0," ",SUM('2. Other assets'!D89:'2. Other assets'!F89))</f>
        <v xml:space="preserve"> </v>
      </c>
      <c r="D92" s="134"/>
      <c r="E92" s="133" t="str">
        <f>IF(C92=" "," ",('2. Other assets'!D89+('2. Other assets'!F89/2))/SUM('2. Other assets'!D89:F89))</f>
        <v xml:space="preserve"> </v>
      </c>
      <c r="F92" s="103" t="str">
        <f t="shared" ref="F92:F96" si="27">IF(C92=" "," ",C92*E92)</f>
        <v xml:space="preserve"> </v>
      </c>
      <c r="G92" s="31" t="str">
        <f t="shared" ref="G92:G96" si="28">IF(C92=" "," ",1-E92)</f>
        <v xml:space="preserve"> </v>
      </c>
      <c r="H92" s="103" t="str">
        <f t="shared" ref="H92:H96" si="29">IF(C92=" "," ",G92*C92)</f>
        <v xml:space="preserve"> </v>
      </c>
      <c r="I92" s="34"/>
    </row>
    <row r="93" spans="2:9" s="18" customFormat="1" ht="19.95" customHeight="1" x14ac:dyDescent="0.25">
      <c r="B93" s="55" t="str">
        <f>'2. Other assets'!C90</f>
        <v>Kayak</v>
      </c>
      <c r="C93" s="97" t="str">
        <f>IF(SUM('2. Other assets'!D90:'2. Other assets'!F90)=0," ",SUM('2. Other assets'!D90:'2. Other assets'!F90))</f>
        <v xml:space="preserve"> </v>
      </c>
      <c r="D93" s="134"/>
      <c r="E93" s="133" t="str">
        <f>IF(C93=" "," ",('2. Other assets'!D90+('2. Other assets'!F90/2))/SUM('2. Other assets'!D90:F90))</f>
        <v xml:space="preserve"> </v>
      </c>
      <c r="F93" s="103" t="str">
        <f t="shared" si="27"/>
        <v xml:space="preserve"> </v>
      </c>
      <c r="G93" s="31" t="str">
        <f t="shared" si="28"/>
        <v xml:space="preserve"> </v>
      </c>
      <c r="H93" s="103" t="str">
        <f t="shared" si="29"/>
        <v xml:space="preserve"> </v>
      </c>
      <c r="I93" s="34"/>
    </row>
    <row r="94" spans="2:9" s="18" customFormat="1" ht="19.95" customHeight="1" x14ac:dyDescent="0.25">
      <c r="B94" s="55" t="str">
        <f>'2. Other assets'!C91</f>
        <v>Ski equipment</v>
      </c>
      <c r="C94" s="97" t="str">
        <f>IF(SUM('2. Other assets'!D91:'2. Other assets'!F91)=0," ",SUM('2. Other assets'!D91:'2. Other assets'!F91))</f>
        <v xml:space="preserve"> </v>
      </c>
      <c r="D94" s="134"/>
      <c r="E94" s="133" t="str">
        <f>IF(C94=" "," ",('2. Other assets'!D91+('2. Other assets'!F91/2))/SUM('2. Other assets'!D91:F91))</f>
        <v xml:space="preserve"> </v>
      </c>
      <c r="F94" s="103" t="str">
        <f t="shared" si="27"/>
        <v xml:space="preserve"> </v>
      </c>
      <c r="G94" s="31" t="str">
        <f t="shared" si="28"/>
        <v xml:space="preserve"> </v>
      </c>
      <c r="H94" s="103" t="str">
        <f t="shared" si="29"/>
        <v xml:space="preserve"> </v>
      </c>
      <c r="I94" s="34"/>
    </row>
    <row r="95" spans="2:9" s="18" customFormat="1" ht="19.95" customHeight="1" x14ac:dyDescent="0.25">
      <c r="B95" s="58" t="str">
        <f>'2. Other assets'!C92</f>
        <v>Other</v>
      </c>
      <c r="C95" s="97" t="str">
        <f>IF(SUM('2. Other assets'!D92:'2. Other assets'!F92)=0," ",SUM('2. Other assets'!D92:'2. Other assets'!F92))</f>
        <v xml:space="preserve"> </v>
      </c>
      <c r="D95" s="134"/>
      <c r="E95" s="133" t="str">
        <f>IF(C95=" "," ",('2. Other assets'!#REF!+('2. Other assets'!#REF!/2))/SUM('2. Other assets'!#REF!))</f>
        <v xml:space="preserve"> </v>
      </c>
      <c r="F95" s="103" t="str">
        <f t="shared" si="27"/>
        <v xml:space="preserve"> </v>
      </c>
      <c r="G95" s="31" t="str">
        <f t="shared" si="28"/>
        <v xml:space="preserve"> </v>
      </c>
      <c r="H95" s="103" t="str">
        <f t="shared" si="29"/>
        <v xml:space="preserve"> </v>
      </c>
      <c r="I95" s="34"/>
    </row>
    <row r="96" spans="2:9" s="18" customFormat="1" ht="19.95" customHeight="1" x14ac:dyDescent="0.25">
      <c r="B96" s="58" t="str">
        <f>'2. Other assets'!C93</f>
        <v>Other</v>
      </c>
      <c r="C96" s="97" t="str">
        <f>IF(SUM('2. Other assets'!D93:'2. Other assets'!F93)=0," ",SUM('2. Other assets'!D93:'2. Other assets'!F93))</f>
        <v xml:space="preserve"> </v>
      </c>
      <c r="D96" s="134"/>
      <c r="E96" s="133" t="str">
        <f>IF(C96=" "," ",('2. Other assets'!D92+('2. Other assets'!F92/2))/SUM('2. Other assets'!D92:F92))</f>
        <v xml:space="preserve"> </v>
      </c>
      <c r="F96" s="103" t="str">
        <f t="shared" si="27"/>
        <v xml:space="preserve"> </v>
      </c>
      <c r="G96" s="31" t="str">
        <f t="shared" si="28"/>
        <v xml:space="preserve"> </v>
      </c>
      <c r="H96" s="103" t="str">
        <f t="shared" si="29"/>
        <v xml:space="preserve"> </v>
      </c>
      <c r="I96" s="34"/>
    </row>
    <row r="97" spans="2:9" s="18" customFormat="1" ht="19.95" customHeight="1" x14ac:dyDescent="0.25">
      <c r="B97" s="26" t="s">
        <v>131</v>
      </c>
      <c r="C97" s="98"/>
      <c r="D97" s="32"/>
      <c r="E97" s="32"/>
      <c r="F97" s="101"/>
      <c r="G97" s="32"/>
      <c r="H97" s="101"/>
      <c r="I97" s="33"/>
    </row>
    <row r="98" spans="2:9" s="18" customFormat="1" ht="19.95" customHeight="1" x14ac:dyDescent="0.25">
      <c r="B98" s="102" t="s">
        <v>147</v>
      </c>
      <c r="C98" s="99" t="str">
        <f>IF(SUM('3. Other money owed'!C15:E15)=0," ",SUM('3. Other money owed'!C15:E15))</f>
        <v xml:space="preserve"> </v>
      </c>
      <c r="D98" s="134"/>
      <c r="E98" s="133" t="str">
        <f>IF(C98=" "," ",('3. Other money owed'!C15+('3. Other money owed'!E15/2))/SUM('3. Other money owed'!C15:E15))</f>
        <v xml:space="preserve"> </v>
      </c>
      <c r="F98" s="105" t="str">
        <f t="shared" ref="F98" si="30">IF(C98=" "," ",C98*E98)</f>
        <v xml:space="preserve"> </v>
      </c>
      <c r="G98" s="31" t="str">
        <f t="shared" ref="G98" si="31">IF(C98=" "," ",1-E98)</f>
        <v xml:space="preserve"> </v>
      </c>
      <c r="H98" s="105" t="str">
        <f t="shared" ref="H98" si="32">IF(C98=" "," ",G98*C98)</f>
        <v xml:space="preserve"> </v>
      </c>
      <c r="I98" s="34"/>
    </row>
    <row r="99" spans="2:9" s="18" customFormat="1" ht="19.95" customHeight="1" x14ac:dyDescent="0.25">
      <c r="B99" s="55" t="str">
        <f>'3. Other money owed'!B16</f>
        <v>Credit card/s</v>
      </c>
      <c r="C99" s="99" t="str">
        <f>IF(SUM('3. Other money owed'!C16:E16)=0," ",SUM('3. Other money owed'!C16:E16))</f>
        <v xml:space="preserve"> </v>
      </c>
      <c r="D99" s="134"/>
      <c r="E99" s="133" t="str">
        <f>IF(C99=" "," ",('3. Other money owed'!C16+('3. Other money owed'!E16/2))/SUM('3. Other money owed'!C16:E16))</f>
        <v xml:space="preserve"> </v>
      </c>
      <c r="F99" s="105" t="str">
        <f t="shared" ref="F99" si="33">IF(C99=" "," ",C99*E99)</f>
        <v xml:space="preserve"> </v>
      </c>
      <c r="G99" s="31" t="str">
        <f t="shared" ref="G99" si="34">IF(C99=" "," ",1-E99)</f>
        <v xml:space="preserve"> </v>
      </c>
      <c r="H99" s="105" t="str">
        <f t="shared" ref="H99" si="35">IF(C99=" "," ",G99*C99)</f>
        <v xml:space="preserve"> </v>
      </c>
      <c r="I99" s="34"/>
    </row>
    <row r="100" spans="2:9" s="18" customFormat="1" ht="19.95" customHeight="1" x14ac:dyDescent="0.25">
      <c r="B100" s="55" t="str">
        <f>'3. Other money owed'!B17</f>
        <v>Phone plan</v>
      </c>
      <c r="C100" s="99" t="str">
        <f>IF(SUM('3. Other money owed'!C17:E17)=0," ",SUM('3. Other money owed'!C17:E17))</f>
        <v xml:space="preserve"> </v>
      </c>
      <c r="D100" s="134"/>
      <c r="E100" s="133" t="str">
        <f>IF(C100=" "," ",('3. Other money owed'!C17+('3. Other money owed'!E17/2))/SUM('3. Other money owed'!C17:E17))</f>
        <v xml:space="preserve"> </v>
      </c>
      <c r="F100" s="105" t="str">
        <f t="shared" ref="F100:F106" si="36">IF(C100=" "," ",C100*E100)</f>
        <v xml:space="preserve"> </v>
      </c>
      <c r="G100" s="31" t="str">
        <f t="shared" ref="G100:G106" si="37">IF(C100=" "," ",1-E100)</f>
        <v xml:space="preserve"> </v>
      </c>
      <c r="H100" s="105" t="str">
        <f t="shared" ref="H100:H106" si="38">IF(C100=" "," ",G100*C100)</f>
        <v xml:space="preserve"> </v>
      </c>
      <c r="I100" s="34"/>
    </row>
    <row r="101" spans="2:9" s="18" customFormat="1" ht="19.95" customHeight="1" x14ac:dyDescent="0.25">
      <c r="B101" s="55" t="str">
        <f>'3. Other money owed'!B18</f>
        <v>Line of credit/overdraft</v>
      </c>
      <c r="C101" s="99" t="str">
        <f>IF(SUM('3. Other money owed'!C18:E18)=0," ",SUM('3. Other money owed'!C18:E18))</f>
        <v xml:space="preserve"> </v>
      </c>
      <c r="D101" s="134"/>
      <c r="E101" s="133" t="str">
        <f>IF(C101=" "," ",('3. Other money owed'!C18+('3. Other money owed'!E18/2))/SUM('3. Other money owed'!C18:E18))</f>
        <v xml:space="preserve"> </v>
      </c>
      <c r="F101" s="105" t="str">
        <f t="shared" si="36"/>
        <v xml:space="preserve"> </v>
      </c>
      <c r="G101" s="31" t="str">
        <f t="shared" si="37"/>
        <v xml:space="preserve"> </v>
      </c>
      <c r="H101" s="105" t="str">
        <f t="shared" si="38"/>
        <v xml:space="preserve"> </v>
      </c>
      <c r="I101" s="25"/>
    </row>
    <row r="102" spans="2:9" s="18" customFormat="1" ht="19.95" customHeight="1" x14ac:dyDescent="0.25">
      <c r="B102" s="55" t="str">
        <f>'3. Other money owed'!B19</f>
        <v>Personal loan</v>
      </c>
      <c r="C102" s="99" t="str">
        <f>IF(SUM('3. Other money owed'!C19:E19)=0," ",SUM('3. Other money owed'!C19:E19))</f>
        <v xml:space="preserve"> </v>
      </c>
      <c r="D102" s="134"/>
      <c r="E102" s="133" t="str">
        <f>IF(C102=" "," ",('3. Other money owed'!C19+('3. Other money owed'!E19/2))/SUM('3. Other money owed'!C19:E19))</f>
        <v xml:space="preserve"> </v>
      </c>
      <c r="F102" s="105" t="str">
        <f t="shared" si="36"/>
        <v xml:space="preserve"> </v>
      </c>
      <c r="G102" s="31" t="str">
        <f t="shared" si="37"/>
        <v xml:space="preserve"> </v>
      </c>
      <c r="H102" s="105" t="str">
        <f t="shared" si="38"/>
        <v xml:space="preserve"> </v>
      </c>
      <c r="I102" s="25"/>
    </row>
    <row r="103" spans="2:9" s="18" customFormat="1" ht="19.95" customHeight="1" x14ac:dyDescent="0.25">
      <c r="B103" s="55" t="str">
        <f>'3. Other money owed'!B20</f>
        <v>Investment loan</v>
      </c>
      <c r="C103" s="99" t="str">
        <f>IF(SUM('3. Other money owed'!C20:E20)=0," ",SUM('3. Other money owed'!C20:E20))</f>
        <v xml:space="preserve"> </v>
      </c>
      <c r="D103" s="134"/>
      <c r="E103" s="133" t="str">
        <f>IF(C103=" "," ",('3. Other money owed'!C20+('3. Other money owed'!E20/2))/SUM('3. Other money owed'!C20:E20))</f>
        <v xml:space="preserve"> </v>
      </c>
      <c r="F103" s="105" t="str">
        <f t="shared" si="36"/>
        <v xml:space="preserve"> </v>
      </c>
      <c r="G103" s="31" t="str">
        <f t="shared" si="37"/>
        <v xml:space="preserve"> </v>
      </c>
      <c r="H103" s="105" t="str">
        <f t="shared" si="38"/>
        <v xml:space="preserve"> </v>
      </c>
      <c r="I103" s="25"/>
    </row>
    <row r="104" spans="2:9" s="18" customFormat="1" ht="19.95" customHeight="1" x14ac:dyDescent="0.25">
      <c r="B104" s="55" t="str">
        <f>'3. Other money owed'!B21</f>
        <v>Interest free finance</v>
      </c>
      <c r="C104" s="99" t="str">
        <f>IF(SUM('3. Other money owed'!C21:E21)=0," ",SUM('3. Other money owed'!C21:E21))</f>
        <v xml:space="preserve"> </v>
      </c>
      <c r="D104" s="134"/>
      <c r="E104" s="133" t="str">
        <f>IF(C104=" "," ",('3. Other money owed'!C21+('3. Other money owed'!E21/2))/SUM('3. Other money owed'!C21:E21))</f>
        <v xml:space="preserve"> </v>
      </c>
      <c r="F104" s="105" t="str">
        <f t="shared" si="36"/>
        <v xml:space="preserve"> </v>
      </c>
      <c r="G104" s="31" t="str">
        <f t="shared" si="37"/>
        <v xml:space="preserve"> </v>
      </c>
      <c r="H104" s="105" t="str">
        <f t="shared" si="38"/>
        <v xml:space="preserve"> </v>
      </c>
      <c r="I104" s="25"/>
    </row>
    <row r="105" spans="2:9" s="18" customFormat="1" ht="24.6" customHeight="1" x14ac:dyDescent="0.25">
      <c r="B105" s="58" t="str">
        <f>'3. Other money owed'!B22</f>
        <v>Buy now, pay later (eg. Afterpay)</v>
      </c>
      <c r="C105" s="99" t="str">
        <f>IF(SUM('3. Other money owed'!C22:E22)=0," ",SUM('3. Other money owed'!C22:E22))</f>
        <v xml:space="preserve"> </v>
      </c>
      <c r="D105" s="134"/>
      <c r="E105" s="133" t="str">
        <f>IF(C105=" "," ",('3. Other money owed'!C22+('3. Other money owed'!E22/2))/SUM('3. Other money owed'!C22:E22))</f>
        <v xml:space="preserve"> </v>
      </c>
      <c r="F105" s="105" t="str">
        <f t="shared" si="36"/>
        <v xml:space="preserve"> </v>
      </c>
      <c r="G105" s="31" t="str">
        <f t="shared" si="37"/>
        <v xml:space="preserve"> </v>
      </c>
      <c r="H105" s="105" t="str">
        <f t="shared" si="38"/>
        <v xml:space="preserve"> </v>
      </c>
      <c r="I105" s="25"/>
    </row>
    <row r="106" spans="2:9" s="18" customFormat="1" ht="19.95" customHeight="1" x14ac:dyDescent="0.25">
      <c r="B106" s="58" t="str">
        <f>'3. Other money owed'!B23</f>
        <v>Other</v>
      </c>
      <c r="C106" s="99" t="str">
        <f>IF(SUM('3. Other money owed'!C23:E23)=0," ",SUM('3. Other money owed'!C23:E23))</f>
        <v xml:space="preserve"> </v>
      </c>
      <c r="D106" s="134"/>
      <c r="E106" s="133" t="str">
        <f>IF(C106=" "," ",('3. Other money owed'!C23+('3. Other money owed'!E23/2))/SUM('3. Other money owed'!C23:E23))</f>
        <v xml:space="preserve"> </v>
      </c>
      <c r="F106" s="105" t="str">
        <f t="shared" si="36"/>
        <v xml:space="preserve"> </v>
      </c>
      <c r="G106" s="31" t="str">
        <f t="shared" si="37"/>
        <v xml:space="preserve"> </v>
      </c>
      <c r="H106" s="105" t="str">
        <f t="shared" si="38"/>
        <v xml:space="preserve"> </v>
      </c>
      <c r="I106" s="25"/>
    </row>
    <row r="107" spans="2:9" s="18" customFormat="1" ht="19.95" customHeight="1" thickBot="1" x14ac:dyDescent="0.3">
      <c r="B107" s="56" t="str">
        <f>'2. Other assets'!C95</f>
        <v>TOTAL</v>
      </c>
      <c r="C107" s="100">
        <f>SUM(C16:C96)-SUM(C97:C106)</f>
        <v>0</v>
      </c>
      <c r="D107" s="39"/>
      <c r="E107" s="39"/>
      <c r="F107" s="100">
        <f>SUM(F16:F96)-SUM(F97:F106)</f>
        <v>0</v>
      </c>
      <c r="G107" s="40"/>
      <c r="H107" s="100">
        <f>SUM(H16:H96)-SUM(H97:H106)</f>
        <v>0</v>
      </c>
      <c r="I107" s="25"/>
    </row>
    <row r="108" spans="2:9" ht="15" customHeight="1" x14ac:dyDescent="0.25"/>
    <row r="109" spans="2:9" ht="15" customHeight="1" x14ac:dyDescent="0.25"/>
    <row r="110" spans="2:9" ht="15" customHeight="1" x14ac:dyDescent="0.25"/>
    <row r="111" spans="2:9" ht="15" customHeight="1" x14ac:dyDescent="0.25"/>
    <row r="112" spans="2:9" ht="15" customHeight="1" x14ac:dyDescent="0.25"/>
    <row r="113" ht="15" customHeight="1" x14ac:dyDescent="0.25"/>
    <row r="114" ht="15" customHeight="1" x14ac:dyDescent="0.25"/>
  </sheetData>
  <sheetProtection password="CCC0" sheet="1" objects="1" scenarios="1" selectLockedCells="1"/>
  <protectedRanges>
    <protectedRange sqref="D98:E106" name="Range12"/>
    <protectedRange sqref="D89:E96" name="Range11"/>
    <protectedRange sqref="D80:E87" name="Range10"/>
    <protectedRange sqref="D67:E78" name="Range9"/>
    <protectedRange sqref="D59:E65" name="Range8"/>
    <protectedRange sqref="D45:E57" name="Range7"/>
    <protectedRange sqref="D36:E43" name="Range6"/>
    <protectedRange sqref="D30:E34" name="Range5"/>
    <protectedRange sqref="D22:E28" name="Range4"/>
    <protectedRange sqref="D19:E20" name="Range2"/>
    <protectedRange sqref="D16:E17" name="Range1"/>
  </protectedRanges>
  <pageMargins left="0.23622047244094491" right="0.23622047244094491" top="0.74803149606299213" bottom="0.74803149606299213" header="0.31496062992125984" footer="0.31496062992125984"/>
  <pageSetup paperSize="9" fitToHeight="0" orientation="landscape" r:id="rId1"/>
  <headerFooter>
    <oddFooter>&amp;L&amp;10Westpac Banking Corporation ABN 33 007 457 141&amp;R&amp;10&amp;A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Lists!$L$2:$L$5</xm:f>
          </x14:formula1>
          <xm:sqref>D16:D17 D19:D20 D45:D57 D89:D96 D80:D87 D36:D43 D22:D28 D59:D65 D30:D34 D98:D106 D67:D78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G32"/>
  <sheetViews>
    <sheetView showGridLines="0" showRowColHeaders="0" zoomScaleNormal="100" workbookViewId="0"/>
  </sheetViews>
  <sheetFormatPr defaultRowHeight="13.8" x14ac:dyDescent="0.25"/>
  <cols>
    <col min="1" max="1" width="7.69921875" customWidth="1"/>
    <col min="2" max="6" width="15.69921875" customWidth="1"/>
    <col min="7" max="7" width="7.69921875" customWidth="1"/>
  </cols>
  <sheetData>
    <row r="1" spans="2:6" ht="15" customHeight="1" x14ac:dyDescent="0.25"/>
    <row r="2" spans="2:6" ht="15" customHeight="1" x14ac:dyDescent="0.25"/>
    <row r="3" spans="2:6" ht="15" customHeight="1" x14ac:dyDescent="0.25"/>
    <row r="4" spans="2:6" ht="15" customHeight="1" x14ac:dyDescent="0.25"/>
    <row r="5" spans="2:6" ht="15" customHeight="1" x14ac:dyDescent="0.25"/>
    <row r="6" spans="2:6" ht="15" customHeight="1" x14ac:dyDescent="0.25"/>
    <row r="7" spans="2:6" s="21" customFormat="1" ht="45" customHeight="1" x14ac:dyDescent="0.9">
      <c r="B7" s="43" t="s">
        <v>135</v>
      </c>
    </row>
    <row r="8" spans="2:6" s="21" customFormat="1" ht="15" customHeight="1" x14ac:dyDescent="0.95">
      <c r="B8" s="14"/>
    </row>
    <row r="9" spans="2:6" s="21" customFormat="1" ht="15" customHeight="1" x14ac:dyDescent="0.95">
      <c r="B9" s="14"/>
    </row>
    <row r="10" spans="2:6" s="21" customFormat="1" ht="15" customHeight="1" x14ac:dyDescent="0.95">
      <c r="B10" s="14"/>
    </row>
    <row r="11" spans="2:6" s="21" customFormat="1" ht="15" customHeight="1" x14ac:dyDescent="0.95">
      <c r="B11" s="14"/>
    </row>
    <row r="12" spans="2:6" s="18" customFormat="1" ht="19.95" customHeight="1" x14ac:dyDescent="0.25">
      <c r="B12" s="67" t="s">
        <v>134</v>
      </c>
      <c r="C12" s="49"/>
      <c r="D12" s="49"/>
      <c r="E12" s="49"/>
      <c r="F12" s="49"/>
    </row>
    <row r="13" spans="2:6" s="18" customFormat="1" ht="19.95" customHeight="1" x14ac:dyDescent="0.25">
      <c r="B13" s="19"/>
      <c r="C13" s="35">
        <f>Welcome!C18</f>
        <v>0</v>
      </c>
      <c r="D13" s="35">
        <f>Welcome!F18</f>
        <v>0</v>
      </c>
      <c r="E13" s="35" t="s">
        <v>11</v>
      </c>
      <c r="F13" s="35" t="s">
        <v>87</v>
      </c>
    </row>
    <row r="14" spans="2:6" s="18" customFormat="1" ht="19.95" customHeight="1" x14ac:dyDescent="0.25">
      <c r="B14" s="57" t="s">
        <v>86</v>
      </c>
      <c r="C14" s="106">
        <f>'1. Property'!C33</f>
        <v>0</v>
      </c>
      <c r="D14" s="106">
        <f>'1. Property'!D33</f>
        <v>0</v>
      </c>
      <c r="E14" s="106">
        <f>'1. Property'!E33</f>
        <v>0</v>
      </c>
      <c r="F14" s="107">
        <f>SUM(C14:E14)</f>
        <v>0</v>
      </c>
    </row>
    <row r="15" spans="2:6" s="18" customFormat="1" ht="19.95" customHeight="1" x14ac:dyDescent="0.25">
      <c r="B15" s="57" t="s">
        <v>88</v>
      </c>
      <c r="C15" s="108">
        <f>'2. Other assets'!D95</f>
        <v>0</v>
      </c>
      <c r="D15" s="108">
        <f>'2. Other assets'!E95</f>
        <v>0</v>
      </c>
      <c r="E15" s="108">
        <f>'2. Other assets'!F95</f>
        <v>0</v>
      </c>
      <c r="F15" s="108">
        <f t="shared" ref="F15:F16" si="0">SUM(C15:E15)</f>
        <v>0</v>
      </c>
    </row>
    <row r="16" spans="2:6" s="18" customFormat="1" ht="19.95" customHeight="1" x14ac:dyDescent="0.25">
      <c r="B16" s="57" t="s">
        <v>81</v>
      </c>
      <c r="C16" s="109">
        <f>'3. Other money owed'!C24</f>
        <v>0</v>
      </c>
      <c r="D16" s="109">
        <f>'3. Other money owed'!D24</f>
        <v>0</v>
      </c>
      <c r="E16" s="109">
        <f>'3. Other money owed'!E24</f>
        <v>0</v>
      </c>
      <c r="F16" s="109">
        <f t="shared" si="0"/>
        <v>0</v>
      </c>
    </row>
    <row r="17" spans="2:7" s="18" customFormat="1" ht="19.95" customHeight="1" thickBot="1" x14ac:dyDescent="0.3">
      <c r="B17" s="57" t="s">
        <v>85</v>
      </c>
      <c r="C17" s="110">
        <f>C14+C15-C16</f>
        <v>0</v>
      </c>
      <c r="D17" s="110">
        <f>D14+D15-D16</f>
        <v>0</v>
      </c>
      <c r="E17" s="110">
        <f>E14+E15-E16</f>
        <v>0</v>
      </c>
      <c r="F17" s="110">
        <f>SUM(C17:E17)</f>
        <v>0</v>
      </c>
      <c r="G17" s="18" t="str">
        <f>IF(SUM(C17:E17)=F17," ","!error")</f>
        <v xml:space="preserve"> </v>
      </c>
    </row>
    <row r="18" spans="2:7" s="18" customFormat="1" ht="19.95" customHeight="1" x14ac:dyDescent="0.25">
      <c r="B18" s="49"/>
      <c r="C18" s="49"/>
      <c r="D18" s="49"/>
      <c r="E18" s="49"/>
      <c r="F18" s="49"/>
    </row>
    <row r="19" spans="2:7" s="18" customFormat="1" ht="19.95" customHeight="1" x14ac:dyDescent="0.25">
      <c r="B19" s="49"/>
      <c r="C19" s="49"/>
      <c r="D19" s="49"/>
      <c r="E19" s="49"/>
      <c r="F19" s="49"/>
    </row>
    <row r="20" spans="2:7" s="18" customFormat="1" ht="19.95" customHeight="1" x14ac:dyDescent="0.25">
      <c r="B20" s="67" t="s">
        <v>133</v>
      </c>
      <c r="C20" s="49"/>
      <c r="D20" s="49"/>
      <c r="E20" s="49"/>
      <c r="F20" s="49"/>
    </row>
    <row r="21" spans="2:7" s="18" customFormat="1" ht="19.95" customHeight="1" x14ac:dyDescent="0.25">
      <c r="B21" s="19"/>
      <c r="C21" s="68">
        <f>Welcome!C18</f>
        <v>0</v>
      </c>
      <c r="D21" s="68">
        <f>Welcome!F18</f>
        <v>0</v>
      </c>
      <c r="E21" s="68" t="s">
        <v>87</v>
      </c>
      <c r="F21" s="49"/>
    </row>
    <row r="22" spans="2:7" s="18" customFormat="1" ht="19.95" customHeight="1" x14ac:dyDescent="0.25">
      <c r="B22" s="57" t="s">
        <v>86</v>
      </c>
      <c r="C22" s="106">
        <f>SUM('4. Redistribution'!F16:F17)</f>
        <v>0</v>
      </c>
      <c r="D22" s="106">
        <f>SUM('4. Redistribution'!H16:H17)</f>
        <v>0</v>
      </c>
      <c r="E22" s="107">
        <f>SUM(C22:D22)</f>
        <v>0</v>
      </c>
      <c r="F22" s="49"/>
    </row>
    <row r="23" spans="2:7" s="18" customFormat="1" ht="19.95" customHeight="1" x14ac:dyDescent="0.25">
      <c r="B23" s="57" t="s">
        <v>88</v>
      </c>
      <c r="C23" s="108">
        <f>SUM('4. Redistribution'!F19:F96)</f>
        <v>0</v>
      </c>
      <c r="D23" s="108">
        <f>SUM('4. Redistribution'!H19:H96)</f>
        <v>0</v>
      </c>
      <c r="E23" s="108">
        <f t="shared" ref="E23:E24" si="1">SUM(C23:D23)</f>
        <v>0</v>
      </c>
      <c r="F23" s="49"/>
    </row>
    <row r="24" spans="2:7" s="18" customFormat="1" ht="19.95" customHeight="1" x14ac:dyDescent="0.25">
      <c r="B24" s="57" t="s">
        <v>81</v>
      </c>
      <c r="C24" s="109">
        <f>SUM('4. Redistribution'!F98:F106)</f>
        <v>0</v>
      </c>
      <c r="D24" s="109">
        <f>SUM('4. Redistribution'!H98:H106)</f>
        <v>0</v>
      </c>
      <c r="E24" s="109">
        <f t="shared" si="1"/>
        <v>0</v>
      </c>
      <c r="F24" s="49"/>
    </row>
    <row r="25" spans="2:7" s="18" customFormat="1" ht="19.95" customHeight="1" thickBot="1" x14ac:dyDescent="0.3">
      <c r="B25" s="57" t="s">
        <v>85</v>
      </c>
      <c r="C25" s="110">
        <f>C22+C23-C24</f>
        <v>0</v>
      </c>
      <c r="D25" s="110">
        <f>D22+D23-D24</f>
        <v>0</v>
      </c>
      <c r="E25" s="110">
        <f>E22+E23-E24</f>
        <v>0</v>
      </c>
      <c r="F25" s="49"/>
    </row>
    <row r="26" spans="2:7" s="18" customFormat="1" ht="19.95" customHeight="1" x14ac:dyDescent="0.25">
      <c r="B26" s="57" t="s">
        <v>93</v>
      </c>
      <c r="C26" s="69" t="str">
        <f>IF(E25=0," ",C25/E25)</f>
        <v xml:space="preserve"> </v>
      </c>
      <c r="D26" s="69" t="str">
        <f>IF(E25=0," ",D25/E25)</f>
        <v xml:space="preserve"> </v>
      </c>
      <c r="E26" s="70"/>
      <c r="F26" s="49"/>
    </row>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sheetData>
  <sheetProtection password="CCC0" sheet="1" objects="1" scenarios="1" selectLockedCells="1"/>
  <pageMargins left="0.25" right="0.25" top="0.75" bottom="0.75" header="0.3" footer="0.3"/>
  <pageSetup paperSize="9" scale="97" orientation="portrait" horizontalDpi="1200" verticalDpi="1200" r:id="rId1"/>
  <headerFooter>
    <oddFooter>&amp;LWestpac Banking Corporation ABN 33 007 457 141&amp;RRedistributed position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5002B"/>
    <pageSetUpPr fitToPage="1"/>
  </sheetPr>
  <dimension ref="B1:I36"/>
  <sheetViews>
    <sheetView showGridLines="0" showRowColHeaders="0" zoomScaleNormal="100" workbookViewId="0">
      <selection activeCell="G19" sqref="G19"/>
    </sheetView>
  </sheetViews>
  <sheetFormatPr defaultRowHeight="13.8" x14ac:dyDescent="0.25"/>
  <cols>
    <col min="1" max="1" width="7.69921875" customWidth="1"/>
    <col min="2" max="2" width="25.69921875" style="13" customWidth="1"/>
    <col min="3" max="3" width="0.8984375" customWidth="1"/>
    <col min="4" max="4" width="25.69921875" style="13" customWidth="1"/>
    <col min="5" max="5" width="0.69921875" customWidth="1"/>
    <col min="6" max="6" width="25.69921875" style="13" customWidth="1"/>
    <col min="7" max="7" width="7.69921875" customWidth="1"/>
  </cols>
  <sheetData>
    <row r="1" spans="2:6" ht="15" customHeight="1" x14ac:dyDescent="0.25"/>
    <row r="2" spans="2:6" ht="15" customHeight="1" x14ac:dyDescent="1.05">
      <c r="C2" s="5"/>
    </row>
    <row r="3" spans="2:6" ht="15" customHeight="1" x14ac:dyDescent="0.25"/>
    <row r="4" spans="2:6" ht="15" customHeight="1" x14ac:dyDescent="0.25"/>
    <row r="5" spans="2:6" ht="15" customHeight="1" x14ac:dyDescent="0.25"/>
    <row r="6" spans="2:6" ht="15" customHeight="1" x14ac:dyDescent="0.25"/>
    <row r="7" spans="2:6" s="41" customFormat="1" ht="45" customHeight="1" x14ac:dyDescent="0.9">
      <c r="B7" s="43" t="s">
        <v>145</v>
      </c>
    </row>
    <row r="8" spans="2:6" ht="15" customHeight="1" x14ac:dyDescent="0.25"/>
    <row r="9" spans="2:6" s="21" customFormat="1" ht="15" customHeight="1" x14ac:dyDescent="0.25">
      <c r="B9" s="13"/>
      <c r="D9" s="13"/>
      <c r="F9" s="13"/>
    </row>
    <row r="10" spans="2:6" s="21" customFormat="1" ht="15" customHeight="1" x14ac:dyDescent="0.25">
      <c r="B10" s="13"/>
      <c r="D10" s="13"/>
      <c r="F10" s="13"/>
    </row>
    <row r="11" spans="2:6" s="21" customFormat="1" ht="15" customHeight="1" x14ac:dyDescent="0.25">
      <c r="B11" s="13"/>
      <c r="D11" s="13"/>
      <c r="F11" s="13"/>
    </row>
    <row r="12" spans="2:6" ht="15" customHeight="1" x14ac:dyDescent="0.25"/>
    <row r="13" spans="2:6" ht="15" customHeight="1" x14ac:dyDescent="0.25"/>
    <row r="14" spans="2:6" ht="15" customHeight="1" x14ac:dyDescent="0.25">
      <c r="C14" s="2"/>
      <c r="E14" s="2"/>
    </row>
    <row r="15" spans="2:6" ht="15" customHeight="1" x14ac:dyDescent="0.25">
      <c r="B15" s="156" t="s">
        <v>102</v>
      </c>
      <c r="C15" s="76"/>
      <c r="D15" s="157" t="s">
        <v>109</v>
      </c>
      <c r="E15" s="76"/>
      <c r="F15" s="156" t="s">
        <v>110</v>
      </c>
    </row>
    <row r="16" spans="2:6" ht="15" customHeight="1" x14ac:dyDescent="0.25">
      <c r="B16" s="156"/>
      <c r="C16" s="9"/>
      <c r="D16" s="157"/>
      <c r="E16" s="9"/>
      <c r="F16" s="156"/>
    </row>
    <row r="17" spans="2:9" ht="15" customHeight="1" x14ac:dyDescent="0.25">
      <c r="B17" s="74" t="s">
        <v>103</v>
      </c>
      <c r="C17" s="75"/>
      <c r="D17" s="74" t="s">
        <v>138</v>
      </c>
      <c r="E17" s="75"/>
      <c r="F17" s="74" t="s">
        <v>103</v>
      </c>
    </row>
    <row r="18" spans="2:9" ht="15" customHeight="1" x14ac:dyDescent="0.25">
      <c r="B18" s="74" t="s">
        <v>104</v>
      </c>
      <c r="C18" s="75"/>
      <c r="D18" s="74" t="s">
        <v>114</v>
      </c>
      <c r="E18" s="75"/>
      <c r="F18" s="74" t="s">
        <v>111</v>
      </c>
    </row>
    <row r="19" spans="2:9" ht="15" customHeight="1" x14ac:dyDescent="0.25">
      <c r="B19" s="74" t="s">
        <v>143</v>
      </c>
      <c r="C19" s="75"/>
      <c r="D19" s="74"/>
      <c r="E19" s="75"/>
      <c r="F19" s="74" t="s">
        <v>112</v>
      </c>
    </row>
    <row r="20" spans="2:9" ht="15" customHeight="1" x14ac:dyDescent="0.25">
      <c r="B20" s="74"/>
      <c r="C20" s="75"/>
      <c r="D20" s="89"/>
      <c r="E20" s="75"/>
      <c r="F20" s="74"/>
    </row>
    <row r="21" spans="2:9" ht="15" customHeight="1" x14ac:dyDescent="0.25">
      <c r="B21" s="74" t="s">
        <v>105</v>
      </c>
      <c r="C21" s="75"/>
      <c r="D21" s="111"/>
      <c r="E21" s="75"/>
      <c r="F21" s="74" t="s">
        <v>107</v>
      </c>
    </row>
    <row r="22" spans="2:9" ht="15" customHeight="1" x14ac:dyDescent="0.25">
      <c r="B22" s="74" t="s">
        <v>106</v>
      </c>
      <c r="C22" s="75"/>
      <c r="D22" s="78"/>
      <c r="E22" s="75"/>
      <c r="F22" s="74" t="s">
        <v>113</v>
      </c>
    </row>
    <row r="23" spans="2:9" ht="15" customHeight="1" x14ac:dyDescent="0.25">
      <c r="B23" s="74"/>
      <c r="C23" s="75"/>
      <c r="D23" s="155"/>
      <c r="E23" s="75"/>
      <c r="F23" s="74"/>
    </row>
    <row r="24" spans="2:9" ht="15" customHeight="1" x14ac:dyDescent="0.25">
      <c r="B24" s="74" t="s">
        <v>107</v>
      </c>
      <c r="C24" s="75"/>
      <c r="D24" s="155"/>
      <c r="E24" s="75"/>
      <c r="F24" s="74"/>
      <c r="I24" s="42"/>
    </row>
    <row r="25" spans="2:9" ht="15" customHeight="1" x14ac:dyDescent="0.25">
      <c r="B25" s="74" t="s">
        <v>108</v>
      </c>
      <c r="C25" s="75"/>
      <c r="D25" s="155"/>
      <c r="E25" s="75"/>
      <c r="F25" s="74"/>
    </row>
    <row r="26" spans="2:9" ht="15" customHeight="1" x14ac:dyDescent="0.25"/>
    <row r="27" spans="2:9" ht="15" customHeight="1" x14ac:dyDescent="0.25"/>
    <row r="28" spans="2:9" ht="15" customHeight="1" x14ac:dyDescent="0.25"/>
    <row r="29" spans="2:9" ht="15" customHeight="1" x14ac:dyDescent="0.25"/>
    <row r="30" spans="2:9" ht="15" customHeight="1" x14ac:dyDescent="0.25"/>
    <row r="31" spans="2:9" ht="15" customHeight="1" x14ac:dyDescent="0.25"/>
    <row r="32" spans="2:9" ht="15" customHeight="1" x14ac:dyDescent="0.25"/>
    <row r="33" ht="15" customHeight="1" x14ac:dyDescent="0.25"/>
    <row r="34" ht="15" customHeight="1" x14ac:dyDescent="0.25"/>
    <row r="35" ht="15" customHeight="1" x14ac:dyDescent="0.25"/>
    <row r="36" ht="15" customHeight="1" x14ac:dyDescent="0.25"/>
  </sheetData>
  <sheetProtection password="CCC0" sheet="1" objects="1" scenarios="1" selectLockedCells="1"/>
  <mergeCells count="4">
    <mergeCell ref="D23:D25"/>
    <mergeCell ref="B15:B16"/>
    <mergeCell ref="D15:D16"/>
    <mergeCell ref="F15:F16"/>
  </mergeCells>
  <pageMargins left="0.23622047244094491" right="0.23622047244094491" top="0.74803149606299213" bottom="0.74803149606299213" header="0.31496062992125984" footer="0.31496062992125984"/>
  <pageSetup paperSize="9" scale="88" fitToHeight="0" orientation="portrait" r:id="rId1"/>
  <headerFooter>
    <oddFooter>&amp;L&amp;10Westpac Banking Corporation ABN 33 007 457 141&amp;R&amp;10&amp;A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L2" sqref="L2"/>
    </sheetView>
  </sheetViews>
  <sheetFormatPr defaultRowHeight="13.8" x14ac:dyDescent="0.25"/>
  <cols>
    <col min="1" max="1" width="9.69921875" bestFit="1" customWidth="1"/>
    <col min="2" max="2" width="17.3984375" bestFit="1" customWidth="1"/>
    <col min="3" max="3" width="18.8984375" bestFit="1" customWidth="1"/>
    <col min="4" max="4" width="15.69921875" bestFit="1" customWidth="1"/>
    <col min="5" max="5" width="25.3984375" bestFit="1" customWidth="1"/>
    <col min="6" max="6" width="19.59765625" bestFit="1" customWidth="1"/>
    <col min="7" max="7" width="14.69921875" bestFit="1" customWidth="1"/>
    <col min="8" max="8" width="15.3984375" bestFit="1" customWidth="1"/>
    <col min="9" max="9" width="13.09765625" bestFit="1" customWidth="1"/>
    <col min="10" max="10" width="14.59765625" bestFit="1" customWidth="1"/>
  </cols>
  <sheetData>
    <row r="1" spans="1:12" x14ac:dyDescent="0.25">
      <c r="A1" t="s">
        <v>1</v>
      </c>
      <c r="B1" t="s">
        <v>2</v>
      </c>
      <c r="C1" t="s">
        <v>12</v>
      </c>
      <c r="D1" t="s">
        <v>14</v>
      </c>
      <c r="E1" t="s">
        <v>13</v>
      </c>
      <c r="F1" t="s">
        <v>42</v>
      </c>
      <c r="G1" t="s">
        <v>47</v>
      </c>
      <c r="H1" t="s">
        <v>62</v>
      </c>
      <c r="I1" t="s">
        <v>69</v>
      </c>
      <c r="J1" t="s">
        <v>70</v>
      </c>
      <c r="L1" t="s">
        <v>132</v>
      </c>
    </row>
    <row r="2" spans="1:12" x14ac:dyDescent="0.25">
      <c r="A2">
        <f>Welcome!C18</f>
        <v>0</v>
      </c>
      <c r="B2" t="s">
        <v>89</v>
      </c>
      <c r="C2" t="s">
        <v>26</v>
      </c>
      <c r="D2" t="s">
        <v>20</v>
      </c>
      <c r="E2" t="s">
        <v>31</v>
      </c>
      <c r="F2" t="s">
        <v>43</v>
      </c>
      <c r="G2" t="s">
        <v>51</v>
      </c>
      <c r="H2" t="s">
        <v>63</v>
      </c>
      <c r="I2" t="s">
        <v>71</v>
      </c>
      <c r="J2" t="s">
        <v>74</v>
      </c>
      <c r="L2" t="s">
        <v>95</v>
      </c>
    </row>
    <row r="3" spans="1:12" x14ac:dyDescent="0.25">
      <c r="A3">
        <f>Welcome!F18</f>
        <v>0</v>
      </c>
      <c r="B3" t="s">
        <v>90</v>
      </c>
      <c r="C3" t="s">
        <v>18</v>
      </c>
      <c r="D3" t="s">
        <v>21</v>
      </c>
      <c r="E3" t="s">
        <v>33</v>
      </c>
      <c r="F3" t="s">
        <v>44</v>
      </c>
      <c r="G3" t="s">
        <v>52</v>
      </c>
      <c r="H3" t="s">
        <v>64</v>
      </c>
      <c r="I3" t="s">
        <v>72</v>
      </c>
      <c r="J3" t="s">
        <v>75</v>
      </c>
      <c r="L3">
        <f>Welcome!C18</f>
        <v>0</v>
      </c>
    </row>
    <row r="4" spans="1:12" x14ac:dyDescent="0.25">
      <c r="A4" t="s">
        <v>11</v>
      </c>
      <c r="B4" t="s">
        <v>91</v>
      </c>
      <c r="C4" t="s">
        <v>27</v>
      </c>
      <c r="D4" t="s">
        <v>22</v>
      </c>
      <c r="E4" t="s">
        <v>34</v>
      </c>
      <c r="F4" t="s">
        <v>45</v>
      </c>
      <c r="G4" t="s">
        <v>49</v>
      </c>
      <c r="H4" t="s">
        <v>65</v>
      </c>
      <c r="I4" t="s">
        <v>73</v>
      </c>
      <c r="J4" t="s">
        <v>76</v>
      </c>
      <c r="L4">
        <f>Welcome!F18</f>
        <v>0</v>
      </c>
    </row>
    <row r="5" spans="1:12" x14ac:dyDescent="0.25">
      <c r="C5" t="s">
        <v>15</v>
      </c>
      <c r="D5" t="s">
        <v>23</v>
      </c>
      <c r="E5" t="s">
        <v>35</v>
      </c>
      <c r="F5" t="s">
        <v>46</v>
      </c>
      <c r="G5" t="s">
        <v>50</v>
      </c>
      <c r="H5" t="s">
        <v>67</v>
      </c>
      <c r="J5" t="s">
        <v>77</v>
      </c>
    </row>
    <row r="6" spans="1:12" x14ac:dyDescent="0.25">
      <c r="C6" t="s">
        <v>19</v>
      </c>
      <c r="D6" t="s">
        <v>24</v>
      </c>
      <c r="E6" s="3" t="s">
        <v>40</v>
      </c>
      <c r="F6" t="s">
        <v>48</v>
      </c>
      <c r="G6" t="s">
        <v>57</v>
      </c>
      <c r="H6" t="s">
        <v>66</v>
      </c>
      <c r="J6" t="s">
        <v>78</v>
      </c>
    </row>
    <row r="7" spans="1:12" x14ac:dyDescent="0.25">
      <c r="C7" t="s">
        <v>17</v>
      </c>
      <c r="D7" t="s">
        <v>25</v>
      </c>
      <c r="E7" t="s">
        <v>32</v>
      </c>
      <c r="F7" t="s">
        <v>58</v>
      </c>
      <c r="G7" t="s">
        <v>53</v>
      </c>
      <c r="H7" t="s">
        <v>68</v>
      </c>
    </row>
    <row r="8" spans="1:12" x14ac:dyDescent="0.25">
      <c r="C8" t="s">
        <v>16</v>
      </c>
      <c r="E8" t="s">
        <v>36</v>
      </c>
      <c r="F8" t="s">
        <v>59</v>
      </c>
      <c r="G8" t="s">
        <v>54</v>
      </c>
    </row>
    <row r="9" spans="1:12" x14ac:dyDescent="0.25">
      <c r="C9" t="s">
        <v>28</v>
      </c>
      <c r="E9" t="s">
        <v>37</v>
      </c>
      <c r="F9" t="s">
        <v>60</v>
      </c>
      <c r="G9" t="s">
        <v>55</v>
      </c>
    </row>
    <row r="10" spans="1:12" x14ac:dyDescent="0.25">
      <c r="C10" t="s">
        <v>29</v>
      </c>
      <c r="E10" t="s">
        <v>38</v>
      </c>
      <c r="F10" t="s">
        <v>61</v>
      </c>
      <c r="G10" t="s">
        <v>56</v>
      </c>
    </row>
    <row r="11" spans="1:12" x14ac:dyDescent="0.25">
      <c r="C11" t="s">
        <v>30</v>
      </c>
      <c r="E11" t="s">
        <v>41</v>
      </c>
    </row>
    <row r="12" spans="1:12" x14ac:dyDescent="0.25">
      <c r="E1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Welcome</vt:lpstr>
      <vt:lpstr>1. Property</vt:lpstr>
      <vt:lpstr>2. Other assets</vt:lpstr>
      <vt:lpstr>3. Other money owed</vt:lpstr>
      <vt:lpstr>Current consolidated position</vt:lpstr>
      <vt:lpstr>4. Redistribution</vt:lpstr>
      <vt:lpstr>Redistributed position</vt:lpstr>
      <vt:lpstr>Help &amp; advice</vt:lpstr>
      <vt:lpstr>Lists</vt:lpstr>
      <vt:lpstr>'1. Property'!Print_Area</vt:lpstr>
      <vt:lpstr>'2. Other assets'!Print_Titles</vt:lpstr>
      <vt:lpstr>'4. Redistribution'!Print_Titles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Bron</dc:creator>
  <cp:lastModifiedBy>Rob Lockhart</cp:lastModifiedBy>
  <cp:lastPrinted>2019-02-07T00:26:19Z</cp:lastPrinted>
  <dcterms:created xsi:type="dcterms:W3CDTF">2018-11-30T03:15:22Z</dcterms:created>
  <dcterms:modified xsi:type="dcterms:W3CDTF">2019-02-19T00:51:07Z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